
<file path=[Content_Types].xml><?xml version="1.0" encoding="utf-8"?>
<Types xmlns="http://schemas.openxmlformats.org/package/2006/content-types">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drawings/drawing6.xml" ContentType="application/vnd.openxmlformats-officedocument.drawing+xml"/>
  <Override PartName="/xl/drawings/drawing8.xml" ContentType="application/vnd.openxmlformats-officedocument.drawing+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charts/chart2.xml" ContentType="application/vnd.openxmlformats-officedocument.drawingml.chart+xml"/>
  <Override PartName="/xl/drawings/drawing4.xml" ContentType="application/vnd.openxmlformats-officedocument.drawing+xml"/>
  <Override PartName="/xl/drawings/drawing17.xml" ContentType="application/vnd.openxmlformats-officedocument.drawing+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harts/chart29.xml" ContentType="application/vnd.openxmlformats-officedocument.drawingml.chart+xml"/>
  <Override PartName="/xl/drawings/drawing15.xml" ContentType="application/vnd.openxmlformats-officedocument.drawing+xml"/>
  <Override PartName="/xl/worksheets/sheet3.xml" ContentType="application/vnd.openxmlformats-officedocument.spreadsheetml.worksheet+xml"/>
  <Override PartName="/xl/charts/chart18.xml" ContentType="application/vnd.openxmlformats-officedocument.drawingml.chart+xml"/>
  <Override PartName="/xl/drawings/drawing13.xml" ContentType="application/vnd.openxmlformats-officedocument.drawing+xml"/>
  <Override PartName="/xl/charts/chart27.xml" ContentType="application/vnd.openxmlformats-officedocument.drawingml.chart+xml"/>
  <Override PartName="/xl/charts/chart36.xml" ContentType="application/vnd.openxmlformats-officedocument.drawingml.chart+xml"/>
  <Override PartName="/xl/worksheets/sheet1.xml" ContentType="application/vnd.openxmlformats-officedocument.spreadsheetml.worksheet+xml"/>
  <Override PartName="/xl/externalLinks/externalLink1.xml" ContentType="application/vnd.openxmlformats-officedocument.spreadsheetml.externalLink+xml"/>
  <Override PartName="/xl/charts/chart16.xml" ContentType="application/vnd.openxmlformats-officedocument.drawingml.chart+xml"/>
  <Override PartName="/xl/drawings/drawing11.xml" ContentType="application/vnd.openxmlformats-officedocument.drawing+xml"/>
  <Override PartName="/xl/charts/chart25.xml" ContentType="application/vnd.openxmlformats-officedocument.drawingml.chart+xml"/>
  <Override PartName="/xl/charts/chart34.xml" ContentType="application/vnd.openxmlformats-officedocument.drawingml.chart+xml"/>
  <Override PartName="/xl/worksheets/sheet29.xml" ContentType="application/vnd.openxmlformats-officedocument.spreadsheetml.worksheet+xml"/>
  <Override PartName="/xl/sharedStrings.xml" ContentType="application/vnd.openxmlformats-officedocument.spreadsheetml.sharedStrings+xml"/>
  <Override PartName="/xl/charts/chart14.xml" ContentType="application/vnd.openxmlformats-officedocument.drawingml.chart+xml"/>
  <Override PartName="/xl/charts/chart23.xml" ContentType="application/vnd.openxmlformats-officedocument.drawingml.chart+xml"/>
  <Override PartName="/xl/charts/chart32.xml" ContentType="application/vnd.openxmlformats-officedocument.drawingml.chart+xml"/>
  <Override PartName="/xl/worksheets/sheet18.xml" ContentType="application/vnd.openxmlformats-officedocument.spreadsheetml.worksheet+xml"/>
  <Override PartName="/xl/worksheets/sheet27.xml" ContentType="application/vnd.openxmlformats-officedocument.spreadsheetml.worksheet+xml"/>
  <Override PartName="/xl/charts/chart9.xml" ContentType="application/vnd.openxmlformats-officedocument.drawingml.chart+xml"/>
  <Override PartName="/xl/charts/chart12.xml" ContentType="application/vnd.openxmlformats-officedocument.drawingml.chart+xml"/>
  <Override PartName="/xl/charts/chart21.xml" ContentType="application/vnd.openxmlformats-officedocument.drawingml.chart+xml"/>
  <Override PartName="/xl/charts/chart30.xml" ContentType="application/vnd.openxmlformats-officedocument.drawingml.chart+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xml"/>
  <Default Extension="png" ContentType="image/png"/>
  <Override PartName="/xl/worksheets/sheet14.xml" ContentType="application/vnd.openxmlformats-officedocument.spreadsheetml.worksheet+xml"/>
  <Override PartName="/xl/worksheets/sheet23.xml" ContentType="application/vnd.openxmlformats-officedocument.spreadsheetml.worksheet+xml"/>
  <Override PartName="/xl/charts/chart5.xml" ContentType="application/vnd.openxmlformats-officedocument.drawingml.chart+xml"/>
  <Override PartName="/xl/drawings/drawing7.xml" ContentType="application/vnd.openxmlformats-officedocument.drawing+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charts/chart3.xml" ContentType="application/vnd.openxmlformats-officedocument.drawingml.chart+xml"/>
  <Override PartName="/xl/drawings/drawing5.xml" ContentType="application/vnd.openxmlformats-officedocument.drawing+xml"/>
  <Override PartName="/xl/drawings/drawing18.xml" ContentType="application/vnd.openxmlformats-officedocument.drawing+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3.xml" ContentType="application/vnd.openxmlformats-officedocument.drawing+xml"/>
  <Override PartName="/xl/drawings/drawing16.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charts/chart19.xml" ContentType="application/vnd.openxmlformats-officedocument.drawingml.chart+xml"/>
  <Override PartName="/xl/drawings/drawing14.xml" ContentType="application/vnd.openxmlformats-officedocument.drawing+xml"/>
  <Override PartName="/xl/charts/chart28.xml" ContentType="application/vnd.openxmlformats-officedocument.drawingml.chart+xml"/>
  <Override PartName="/xl/charts/chart17.xml" ContentType="application/vnd.openxmlformats-officedocument.drawingml.chart+xml"/>
  <Override PartName="/xl/drawings/drawing12.xml" ContentType="application/vnd.openxmlformats-officedocument.drawing+xml"/>
  <Default Extension="gif" ContentType="image/gif"/>
  <Override PartName="/xl/charts/chart26.xml" ContentType="application/vnd.openxmlformats-officedocument.drawingml.chart+xml"/>
  <Override PartName="/xl/charts/chart35.xml" ContentType="application/vnd.openxmlformats-officedocument.drawingml.char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charts/chart13.xml" ContentType="application/vnd.openxmlformats-officedocument.drawingml.chart+xml"/>
  <Override PartName="/xl/charts/chart15.xml" ContentType="application/vnd.openxmlformats-officedocument.drawingml.chart+xml"/>
  <Override PartName="/xl/drawings/drawing10.xml" ContentType="application/vnd.openxmlformats-officedocument.drawing+xml"/>
  <Override PartName="/xl/charts/chart24.xml" ContentType="application/vnd.openxmlformats-officedocument.drawingml.chart+xml"/>
  <Override PartName="/xl/charts/chart33.xml" ContentType="application/vnd.openxmlformats-officedocument.drawingml.chart+xml"/>
  <Override PartName="/xl/worksheets/sheet17.xml" ContentType="application/vnd.openxmlformats-officedocument.spreadsheetml.worksheet+xml"/>
  <Override PartName="/xl/worksheets/sheet26.xml" ContentType="application/vnd.openxmlformats-officedocument.spreadsheetml.worksheet+xml"/>
  <Override PartName="/xl/charts/chart8.xml" ContentType="application/vnd.openxmlformats-officedocument.drawingml.chart+xml"/>
  <Override PartName="/xl/charts/chart11.xml" ContentType="application/vnd.openxmlformats-officedocument.drawingml.chart+xml"/>
  <Override PartName="/xl/charts/chart22.xml" ContentType="application/vnd.openxmlformats-officedocument.drawingml.chart+xml"/>
  <Override PartName="/xl/charts/chart31.xml" ContentType="application/vnd.openxmlformats-officedocument.drawingml.chart+xml"/>
  <Override PartName="/docProps/core.xml" ContentType="application/vnd.openxmlformats-package.core-properties+xml"/>
  <Override PartName="/xl/worksheets/sheet15.xml" ContentType="application/vnd.openxmlformats-officedocument.spreadsheetml.worksheet+xml"/>
  <Override PartName="/xl/charts/chart6.xml" ContentType="application/vnd.openxmlformats-officedocument.drawingml.chart+xml"/>
  <Override PartName="/xl/charts/chart20.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5" yWindow="5655" windowWidth="19260" windowHeight="5700" tabRatio="780" activeTab="3"/>
  </bookViews>
  <sheets>
    <sheet name="Cover" sheetId="25" r:id="rId1"/>
    <sheet name="Preface" sheetId="27" r:id="rId2"/>
    <sheet name="Introduction" sheetId="1" r:id="rId3"/>
    <sheet name="EOSDIS_Summary" sheetId="26" r:id="rId4"/>
    <sheet name="LANCE_Summary" sheetId="37" r:id="rId5"/>
    <sheet name="Notes" sheetId="14" r:id="rId6"/>
    <sheet name="Ingest" sheetId="16" r:id="rId7"/>
    <sheet name="Archive" sheetId="9" r:id="rId8"/>
    <sheet name="Total Archive Size" sheetId="8" r:id="rId9"/>
    <sheet name="Distribution" sheetId="7" r:id="rId10"/>
    <sheet name="NRT" sheetId="36" r:id="rId11"/>
    <sheet name="Top 20 Countries - Dist" sheetId="32" r:id="rId12"/>
    <sheet name="Unique Product Counts" sheetId="35" r:id="rId13"/>
    <sheet name="Top 10 Products - Dist" sheetId="33" r:id="rId14"/>
    <sheet name="Data Users" sheetId="6" r:id="rId15"/>
    <sheet name="Foreign Distribution" sheetId="34" r:id="rId16"/>
    <sheet name="Web Visits-Visitors" sheetId="5" r:id="rId17"/>
    <sheet name="Web Repeat Visitors" sheetId="15" r:id="rId18"/>
    <sheet name="Web Activity by Domain" sheetId="21" r:id="rId19"/>
    <sheet name="Web Activity by Country" sheetId="22" r:id="rId20"/>
    <sheet name="LANCE_WebMetrics" sheetId="38" r:id="rId21"/>
    <sheet name="Total Users" sheetId="17" r:id="rId22"/>
    <sheet name="Product Distribution Trend" sheetId="12" r:id="rId23"/>
    <sheet name="Volume Distribution Trend" sheetId="24" r:id="rId24"/>
    <sheet name="Top 10 Product Trend" sheetId="28" r:id="rId25"/>
    <sheet name="US - Foreign Trend" sheetId="30" r:id="rId26"/>
    <sheet name="Public - Science User Trend" sheetId="31" r:id="rId27"/>
    <sheet name="Web Trends" sheetId="23" r:id="rId28"/>
    <sheet name="Definitions" sheetId="2" r:id="rId29"/>
  </sheets>
  <externalReferences>
    <externalReference r:id="rId30"/>
    <externalReference r:id="rId31"/>
  </externalReferences>
  <definedNames>
    <definedName name="_xlnm.Print_Area" localSheetId="7">Archive!$A$1:$M$52</definedName>
    <definedName name="_xlnm.Print_Area" localSheetId="0">Cover!$A$1:$A$3</definedName>
    <definedName name="_xlnm.Print_Area" localSheetId="28">Definitions!$A$1:$B$35</definedName>
    <definedName name="_xlnm.Print_Area" localSheetId="3">EOSDIS_Summary!$A$1:$C$12</definedName>
    <definedName name="_xlnm.Print_Area" localSheetId="6">Ingest!$A$1:$J$48</definedName>
    <definedName name="_xlnm.Print_Area" localSheetId="2">Introduction!$A$1:$B$10</definedName>
    <definedName name="_xlnm.Print_Area" localSheetId="1">Preface!$A$1:$A$3</definedName>
    <definedName name="_xlnm.Print_Area" localSheetId="22">'Product Distribution Trend'!$A$1:$T$82</definedName>
    <definedName name="_xlnm.Print_Area" localSheetId="26">'Public - Science User Trend'!$A$3:$K$32</definedName>
    <definedName name="_xlnm.Print_Area" localSheetId="11">'Top 20 Countries - Dist'!$A$1:$G$32</definedName>
    <definedName name="_xlnm.Print_Area" localSheetId="8">'Total Archive Size'!$A$1:$O$46</definedName>
    <definedName name="_xlnm.Print_Area" localSheetId="21">'Total Users'!$A$1:$G$26</definedName>
    <definedName name="_xlnm.Print_Area" localSheetId="23">'Volume Distribution Trend'!#REF!</definedName>
    <definedName name="_xlnm.Print_Area" localSheetId="17">'Web Repeat Visitors'!$A$1:$M$39</definedName>
    <definedName name="_xlnm.Print_Area" localSheetId="27">'Web Trends'!$A$1:$Q$48</definedName>
  </definedNames>
  <calcPr calcId="125725"/>
</workbook>
</file>

<file path=xl/calcChain.xml><?xml version="1.0" encoding="utf-8"?>
<calcChain xmlns="http://schemas.openxmlformats.org/spreadsheetml/2006/main">
  <c r="B18" i="16"/>
  <c r="D38" i="8"/>
  <c r="C38"/>
  <c r="B18" i="9"/>
  <c r="C14" i="36"/>
  <c r="M29" i="38" l="1"/>
  <c r="C23"/>
  <c r="B23"/>
  <c r="G23" i="30" l="1"/>
  <c r="G22"/>
  <c r="F64" i="24"/>
  <c r="F63"/>
  <c r="F62"/>
  <c r="F61"/>
  <c r="F60"/>
  <c r="F59"/>
  <c r="F58"/>
  <c r="F57"/>
  <c r="F56"/>
  <c r="F55"/>
  <c r="F54"/>
  <c r="F53"/>
  <c r="F52"/>
  <c r="G64"/>
  <c r="G63"/>
  <c r="G62"/>
  <c r="G61"/>
  <c r="G60"/>
  <c r="G59"/>
  <c r="G58"/>
  <c r="G57"/>
  <c r="G56"/>
  <c r="G55"/>
  <c r="G54"/>
  <c r="G53"/>
  <c r="G52"/>
  <c r="E64"/>
  <c r="E63"/>
  <c r="E62"/>
  <c r="E61"/>
  <c r="E60"/>
  <c r="E59"/>
  <c r="E58"/>
  <c r="E57"/>
  <c r="E56"/>
  <c r="E55"/>
  <c r="E54"/>
  <c r="E53"/>
  <c r="E52"/>
  <c r="D64"/>
  <c r="C64"/>
  <c r="D63"/>
  <c r="C63"/>
  <c r="D62"/>
  <c r="C62"/>
  <c r="D61"/>
  <c r="C61"/>
  <c r="D60"/>
  <c r="C60"/>
  <c r="D59"/>
  <c r="C59"/>
  <c r="D58"/>
  <c r="C58"/>
  <c r="D57"/>
  <c r="C57"/>
  <c r="D56"/>
  <c r="C56"/>
  <c r="D55"/>
  <c r="C55"/>
  <c r="D54"/>
  <c r="C54"/>
  <c r="D53"/>
  <c r="C53"/>
  <c r="D52"/>
  <c r="C52"/>
  <c r="B64"/>
  <c r="B63"/>
  <c r="B62"/>
  <c r="B61"/>
  <c r="B60"/>
  <c r="B59"/>
  <c r="B58"/>
  <c r="B57"/>
  <c r="B56"/>
  <c r="B55"/>
  <c r="B54"/>
  <c r="B53"/>
  <c r="B52"/>
  <c r="F63" i="12" l="1"/>
  <c r="F62"/>
  <c r="F61"/>
  <c r="F60"/>
  <c r="F59"/>
  <c r="F58"/>
  <c r="F57"/>
  <c r="F56"/>
  <c r="F55"/>
  <c r="F54"/>
  <c r="F53"/>
  <c r="F52"/>
  <c r="F51"/>
  <c r="E63"/>
  <c r="E62"/>
  <c r="E61"/>
  <c r="E60"/>
  <c r="E59"/>
  <c r="E58"/>
  <c r="E57"/>
  <c r="E56"/>
  <c r="E55"/>
  <c r="E54"/>
  <c r="E53"/>
  <c r="E52"/>
  <c r="E51"/>
  <c r="D51"/>
  <c r="X81"/>
  <c r="X80"/>
  <c r="X79"/>
  <c r="X78"/>
  <c r="X77"/>
  <c r="X76"/>
  <c r="X75"/>
  <c r="X74"/>
  <c r="X73"/>
  <c r="X72"/>
  <c r="X71"/>
  <c r="X70"/>
  <c r="D63"/>
  <c r="C63"/>
  <c r="D62"/>
  <c r="C62"/>
  <c r="D61"/>
  <c r="C61"/>
  <c r="D60"/>
  <c r="C60"/>
  <c r="D59"/>
  <c r="C59"/>
  <c r="D58"/>
  <c r="C58"/>
  <c r="D57"/>
  <c r="C57"/>
  <c r="D56"/>
  <c r="C56"/>
  <c r="D55"/>
  <c r="C55"/>
  <c r="D54"/>
  <c r="C54"/>
  <c r="D53"/>
  <c r="C53"/>
  <c r="D52"/>
  <c r="C52"/>
  <c r="C51"/>
  <c r="B63"/>
  <c r="B62"/>
  <c r="B61"/>
  <c r="B60"/>
  <c r="B59"/>
  <c r="B58"/>
  <c r="B57"/>
  <c r="B56"/>
  <c r="B55"/>
  <c r="B54"/>
  <c r="B53"/>
  <c r="B52"/>
  <c r="B51"/>
  <c r="E26" i="35"/>
  <c r="D26"/>
  <c r="C26"/>
  <c r="B26"/>
  <c r="A26"/>
  <c r="F171" i="7"/>
  <c r="E171"/>
  <c r="D171"/>
  <c r="C171"/>
  <c r="B171"/>
  <c r="F184"/>
  <c r="E184"/>
  <c r="D184"/>
  <c r="C184"/>
  <c r="F183"/>
  <c r="E183"/>
  <c r="D183"/>
  <c r="C183"/>
  <c r="F182"/>
  <c r="E182"/>
  <c r="D182"/>
  <c r="C182"/>
  <c r="F181"/>
  <c r="E181"/>
  <c r="D181"/>
  <c r="C181"/>
  <c r="F180"/>
  <c r="E180"/>
  <c r="D180"/>
  <c r="C180"/>
  <c r="F179"/>
  <c r="E179"/>
  <c r="D179"/>
  <c r="C179"/>
  <c r="F178"/>
  <c r="E178"/>
  <c r="D178"/>
  <c r="C178"/>
  <c r="B184"/>
  <c r="B183"/>
  <c r="B182"/>
  <c r="B181"/>
  <c r="B180"/>
  <c r="B179"/>
  <c r="B178"/>
  <c r="F127"/>
  <c r="E127"/>
  <c r="D127"/>
  <c r="C127"/>
  <c r="B127"/>
  <c r="F138"/>
  <c r="E138"/>
  <c r="D138"/>
  <c r="C138"/>
  <c r="F137"/>
  <c r="E137"/>
  <c r="D137"/>
  <c r="C137"/>
  <c r="F136"/>
  <c r="E136"/>
  <c r="D136"/>
  <c r="C136"/>
  <c r="F135"/>
  <c r="E135"/>
  <c r="D135"/>
  <c r="C135"/>
  <c r="F134"/>
  <c r="E134"/>
  <c r="D134"/>
  <c r="C134"/>
  <c r="F133"/>
  <c r="E133"/>
  <c r="D133"/>
  <c r="C133"/>
  <c r="F132"/>
  <c r="E132"/>
  <c r="D132"/>
  <c r="C132"/>
  <c r="B138"/>
  <c r="B137"/>
  <c r="B136"/>
  <c r="B135"/>
  <c r="B134"/>
  <c r="B133"/>
  <c r="B132"/>
  <c r="F77"/>
  <c r="E77"/>
  <c r="D77"/>
  <c r="C77"/>
  <c r="B77"/>
  <c r="F92"/>
  <c r="E92"/>
  <c r="D92"/>
  <c r="C92"/>
  <c r="F91"/>
  <c r="E91"/>
  <c r="D91"/>
  <c r="C91"/>
  <c r="F90"/>
  <c r="E90"/>
  <c r="D90"/>
  <c r="C90"/>
  <c r="F89"/>
  <c r="E89"/>
  <c r="D89"/>
  <c r="C89"/>
  <c r="F88"/>
  <c r="E88"/>
  <c r="D88"/>
  <c r="C88"/>
  <c r="F87"/>
  <c r="E87"/>
  <c r="D87"/>
  <c r="C87"/>
  <c r="F86"/>
  <c r="E86"/>
  <c r="D86"/>
  <c r="C86"/>
  <c r="F85"/>
  <c r="E85"/>
  <c r="D85"/>
  <c r="C85"/>
  <c r="F84"/>
  <c r="E84"/>
  <c r="D84"/>
  <c r="C84"/>
  <c r="F83"/>
  <c r="E83"/>
  <c r="D83"/>
  <c r="C83"/>
  <c r="F82"/>
  <c r="E82"/>
  <c r="D82"/>
  <c r="C82"/>
  <c r="F81"/>
  <c r="E81"/>
  <c r="D81"/>
  <c r="C81"/>
  <c r="B92"/>
  <c r="B91"/>
  <c r="B90"/>
  <c r="B89"/>
  <c r="B88"/>
  <c r="B87"/>
  <c r="B86"/>
  <c r="B85"/>
  <c r="B84"/>
  <c r="B83"/>
  <c r="B82"/>
  <c r="B81"/>
  <c r="F20"/>
  <c r="E20"/>
  <c r="D20"/>
  <c r="C20"/>
  <c r="B20"/>
  <c r="F36"/>
  <c r="E36"/>
  <c r="D36"/>
  <c r="C36"/>
  <c r="F35"/>
  <c r="E35"/>
  <c r="D35"/>
  <c r="C35"/>
  <c r="F34"/>
  <c r="E34"/>
  <c r="D34"/>
  <c r="C34"/>
  <c r="F33"/>
  <c r="E33"/>
  <c r="D33"/>
  <c r="C33"/>
  <c r="F32"/>
  <c r="E32"/>
  <c r="D32"/>
  <c r="C32"/>
  <c r="F31"/>
  <c r="E31"/>
  <c r="D31"/>
  <c r="C31"/>
  <c r="F30"/>
  <c r="E30"/>
  <c r="D30"/>
  <c r="C30"/>
  <c r="F29"/>
  <c r="E29"/>
  <c r="D29"/>
  <c r="C29"/>
  <c r="F28"/>
  <c r="E28"/>
  <c r="D28"/>
  <c r="C28"/>
  <c r="F27"/>
  <c r="E27"/>
  <c r="D27"/>
  <c r="C27"/>
  <c r="F26"/>
  <c r="E26"/>
  <c r="D26"/>
  <c r="C26"/>
  <c r="F25"/>
  <c r="E25"/>
  <c r="D25"/>
  <c r="C25"/>
  <c r="B36"/>
  <c r="B35"/>
  <c r="B34"/>
  <c r="B33"/>
  <c r="B32"/>
  <c r="B31"/>
  <c r="B30"/>
  <c r="B29"/>
  <c r="B28"/>
  <c r="B27"/>
  <c r="B26"/>
  <c r="B25"/>
  <c r="F50" i="6"/>
  <c r="E50"/>
  <c r="D50"/>
  <c r="C50"/>
  <c r="B50"/>
  <c r="F63"/>
  <c r="E63"/>
  <c r="D63"/>
  <c r="C63"/>
  <c r="F62"/>
  <c r="E62"/>
  <c r="D62"/>
  <c r="C62"/>
  <c r="F61"/>
  <c r="E61"/>
  <c r="D61"/>
  <c r="C61"/>
  <c r="F60"/>
  <c r="E60"/>
  <c r="D60"/>
  <c r="C60"/>
  <c r="F59"/>
  <c r="E59"/>
  <c r="D59"/>
  <c r="C59"/>
  <c r="F58"/>
  <c r="E58"/>
  <c r="D58"/>
  <c r="C58"/>
  <c r="F57"/>
  <c r="E57"/>
  <c r="D57"/>
  <c r="C57"/>
  <c r="B63"/>
  <c r="B62"/>
  <c r="B61"/>
  <c r="B60"/>
  <c r="B59"/>
  <c r="B58"/>
  <c r="B57"/>
  <c r="F9"/>
  <c r="E9"/>
  <c r="D9"/>
  <c r="C9"/>
  <c r="B9"/>
  <c r="F22"/>
  <c r="E22"/>
  <c r="D22"/>
  <c r="C22"/>
  <c r="F21"/>
  <c r="E21"/>
  <c r="D21"/>
  <c r="C21"/>
  <c r="F20"/>
  <c r="E20"/>
  <c r="D20"/>
  <c r="C20"/>
  <c r="F19"/>
  <c r="E19"/>
  <c r="D19"/>
  <c r="C19"/>
  <c r="F18"/>
  <c r="E18"/>
  <c r="D18"/>
  <c r="C18"/>
  <c r="F17"/>
  <c r="E17"/>
  <c r="D17"/>
  <c r="C17"/>
  <c r="F16"/>
  <c r="E16"/>
  <c r="D16"/>
  <c r="C16"/>
  <c r="B22"/>
  <c r="B21"/>
  <c r="B20"/>
  <c r="B19"/>
  <c r="B18"/>
  <c r="B17"/>
  <c r="B16"/>
  <c r="E17" i="17" l="1"/>
  <c r="E86" i="23" l="1"/>
  <c r="D86"/>
  <c r="C86"/>
  <c r="E87"/>
  <c r="D87"/>
  <c r="C87"/>
  <c r="B87"/>
  <c r="B86"/>
  <c r="E85"/>
  <c r="D85"/>
  <c r="C85"/>
  <c r="B85"/>
  <c r="D88"/>
  <c r="C88"/>
  <c r="B88"/>
  <c r="F15"/>
  <c r="E88" s="1"/>
  <c r="E15"/>
  <c r="D15"/>
  <c r="C15"/>
  <c r="B15"/>
  <c r="F22" i="17"/>
  <c r="D22"/>
  <c r="C22"/>
  <c r="B22"/>
  <c r="G21"/>
  <c r="E21"/>
  <c r="G20"/>
  <c r="E20"/>
  <c r="G19"/>
  <c r="E19"/>
  <c r="E18"/>
  <c r="G17"/>
  <c r="G16"/>
  <c r="E16"/>
  <c r="G15"/>
  <c r="E15"/>
  <c r="G14"/>
  <c r="E14"/>
  <c r="G13"/>
  <c r="E13"/>
  <c r="G12"/>
  <c r="E12"/>
  <c r="G11"/>
  <c r="E11"/>
  <c r="G10"/>
  <c r="E10"/>
  <c r="E22" s="1"/>
  <c r="E25" s="1"/>
  <c r="M39" i="15"/>
  <c r="L16"/>
  <c r="L15"/>
  <c r="L14"/>
  <c r="L13"/>
  <c r="L12"/>
  <c r="L11"/>
  <c r="L10"/>
  <c r="L9"/>
  <c r="L8"/>
  <c r="L7"/>
  <c r="L6"/>
  <c r="L5"/>
  <c r="K16"/>
  <c r="J16"/>
  <c r="I16"/>
  <c r="H16"/>
  <c r="G16"/>
  <c r="F16"/>
  <c r="E16"/>
  <c r="D16"/>
  <c r="C16"/>
  <c r="B16"/>
  <c r="C49" i="5"/>
  <c r="B49"/>
  <c r="C26"/>
  <c r="B26"/>
  <c r="D32" i="16"/>
  <c r="C32"/>
  <c r="D31"/>
  <c r="C31"/>
  <c r="D30"/>
  <c r="C30"/>
  <c r="D29"/>
  <c r="C29"/>
  <c r="D28"/>
  <c r="C28"/>
  <c r="D27"/>
  <c r="C27"/>
  <c r="D26"/>
  <c r="C26"/>
  <c r="D25"/>
  <c r="C25"/>
  <c r="D24"/>
  <c r="C24"/>
  <c r="D23"/>
  <c r="C23"/>
  <c r="D53"/>
  <c r="C53"/>
  <c r="D35" l="1"/>
  <c r="C35"/>
  <c r="G22" i="17"/>
  <c r="F66" i="36"/>
  <c r="F65"/>
  <c r="F68" s="1"/>
  <c r="D31" i="8"/>
  <c r="C31"/>
  <c r="D30"/>
  <c r="C30"/>
  <c r="D29"/>
  <c r="C29"/>
  <c r="D28"/>
  <c r="C28"/>
  <c r="D27"/>
  <c r="C27"/>
  <c r="D26"/>
  <c r="C26"/>
  <c r="D25"/>
  <c r="C25"/>
  <c r="D24"/>
  <c r="C24"/>
  <c r="D23"/>
  <c r="C23"/>
  <c r="D22"/>
  <c r="C22"/>
  <c r="D21"/>
  <c r="C21"/>
  <c r="D51"/>
  <c r="C51"/>
  <c r="D32" i="9"/>
  <c r="C16" s="1"/>
  <c r="C32"/>
  <c r="D31"/>
  <c r="C31"/>
  <c r="D30"/>
  <c r="C14" s="1"/>
  <c r="C30"/>
  <c r="D29"/>
  <c r="C29"/>
  <c r="D28"/>
  <c r="C12" s="1"/>
  <c r="C28"/>
  <c r="D27"/>
  <c r="C27"/>
  <c r="D26"/>
  <c r="C10" s="1"/>
  <c r="C26"/>
  <c r="D25"/>
  <c r="C25"/>
  <c r="D24"/>
  <c r="C8" s="1"/>
  <c r="C24"/>
  <c r="D23"/>
  <c r="C23"/>
  <c r="D22"/>
  <c r="D33" s="1"/>
  <c r="C22"/>
  <c r="C33" s="1"/>
  <c r="B16"/>
  <c r="C15"/>
  <c r="B15"/>
  <c r="B14"/>
  <c r="C13"/>
  <c r="B13"/>
  <c r="B12"/>
  <c r="C11"/>
  <c r="B11"/>
  <c r="B10"/>
  <c r="C9"/>
  <c r="B9"/>
  <c r="B8"/>
  <c r="C7"/>
  <c r="B7"/>
  <c r="B6"/>
  <c r="B17" s="1"/>
  <c r="C16" i="16"/>
  <c r="C15"/>
  <c r="C14"/>
  <c r="C13"/>
  <c r="C12"/>
  <c r="C11"/>
  <c r="C10"/>
  <c r="C9"/>
  <c r="C7"/>
  <c r="C17" s="1"/>
  <c r="C8"/>
  <c r="B7"/>
  <c r="B16"/>
  <c r="B15"/>
  <c r="B14"/>
  <c r="B13"/>
  <c r="B12"/>
  <c r="B11"/>
  <c r="B10"/>
  <c r="B9"/>
  <c r="B8"/>
  <c r="G19" i="30"/>
  <c r="G18"/>
  <c r="M64" i="24"/>
  <c r="L64"/>
  <c r="M63"/>
  <c r="L63"/>
  <c r="M62"/>
  <c r="L62"/>
  <c r="M61"/>
  <c r="L61"/>
  <c r="M60"/>
  <c r="L60"/>
  <c r="M59"/>
  <c r="L59"/>
  <c r="M58"/>
  <c r="L58"/>
  <c r="M57"/>
  <c r="L57"/>
  <c r="M56"/>
  <c r="L56"/>
  <c r="M55"/>
  <c r="L55"/>
  <c r="M54"/>
  <c r="L54"/>
  <c r="M53"/>
  <c r="L53"/>
  <c r="M52"/>
  <c r="L52"/>
  <c r="K64"/>
  <c r="J64"/>
  <c r="J63"/>
  <c r="J62"/>
  <c r="J61"/>
  <c r="J60"/>
  <c r="J59"/>
  <c r="J58"/>
  <c r="J57"/>
  <c r="J56"/>
  <c r="J55"/>
  <c r="J54"/>
  <c r="J53"/>
  <c r="J52"/>
  <c r="I64"/>
  <c r="H64"/>
  <c r="M65"/>
  <c r="L65"/>
  <c r="J65"/>
  <c r="G65"/>
  <c r="W83"/>
  <c r="V83"/>
  <c r="U83"/>
  <c r="T83"/>
  <c r="S83"/>
  <c r="R83"/>
  <c r="Q83"/>
  <c r="P83"/>
  <c r="O83"/>
  <c r="N83"/>
  <c r="M83"/>
  <c r="L83"/>
  <c r="K83"/>
  <c r="J83"/>
  <c r="I83"/>
  <c r="H83"/>
  <c r="G83"/>
  <c r="F83"/>
  <c r="E83"/>
  <c r="D83"/>
  <c r="C83"/>
  <c r="B83"/>
  <c r="X82"/>
  <c r="G63" i="12"/>
  <c r="G62"/>
  <c r="G61"/>
  <c r="G60"/>
  <c r="G59"/>
  <c r="G58"/>
  <c r="G57"/>
  <c r="G56"/>
  <c r="G55"/>
  <c r="G54"/>
  <c r="G53"/>
  <c r="G52"/>
  <c r="G51"/>
  <c r="N62"/>
  <c r="N61"/>
  <c r="N60"/>
  <c r="N59"/>
  <c r="N58"/>
  <c r="N57"/>
  <c r="N56"/>
  <c r="N55"/>
  <c r="N54"/>
  <c r="N53"/>
  <c r="N52"/>
  <c r="I63"/>
  <c r="N63" s="1"/>
  <c r="B40" s="1"/>
  <c r="H63"/>
  <c r="M63"/>
  <c r="L63"/>
  <c r="K63"/>
  <c r="M62"/>
  <c r="L62"/>
  <c r="K62"/>
  <c r="M61"/>
  <c r="L61"/>
  <c r="K61"/>
  <c r="M60"/>
  <c r="L60"/>
  <c r="K60"/>
  <c r="M59"/>
  <c r="L59"/>
  <c r="K59"/>
  <c r="M58"/>
  <c r="L58"/>
  <c r="K58"/>
  <c r="M57"/>
  <c r="L57"/>
  <c r="K57"/>
  <c r="M56"/>
  <c r="L56"/>
  <c r="K56"/>
  <c r="M55"/>
  <c r="L55"/>
  <c r="K55"/>
  <c r="M54"/>
  <c r="L54"/>
  <c r="K54"/>
  <c r="M53"/>
  <c r="L53"/>
  <c r="K53"/>
  <c r="M52"/>
  <c r="L52"/>
  <c r="K52"/>
  <c r="M51"/>
  <c r="L51"/>
  <c r="K51"/>
  <c r="J63"/>
  <c r="J62"/>
  <c r="J61"/>
  <c r="J60"/>
  <c r="J59"/>
  <c r="J58"/>
  <c r="J57"/>
  <c r="J56"/>
  <c r="J55"/>
  <c r="J54"/>
  <c r="J53"/>
  <c r="J52"/>
  <c r="J51"/>
  <c r="J64" s="1"/>
  <c r="M64"/>
  <c r="L64"/>
  <c r="K64"/>
  <c r="H64"/>
  <c r="G64"/>
  <c r="F64"/>
  <c r="E64"/>
  <c r="D64"/>
  <c r="C64"/>
  <c r="B64"/>
  <c r="W82"/>
  <c r="V82"/>
  <c r="U82"/>
  <c r="T82"/>
  <c r="S82"/>
  <c r="R82"/>
  <c r="Q82"/>
  <c r="O82"/>
  <c r="N82"/>
  <c r="M82"/>
  <c r="L82"/>
  <c r="K82"/>
  <c r="J82"/>
  <c r="I82"/>
  <c r="H82"/>
  <c r="G82"/>
  <c r="F82"/>
  <c r="E82"/>
  <c r="D82"/>
  <c r="C82"/>
  <c r="B82"/>
  <c r="M50" i="6"/>
  <c r="L50"/>
  <c r="K50"/>
  <c r="J50"/>
  <c r="I50"/>
  <c r="H50"/>
  <c r="G50"/>
  <c r="M63"/>
  <c r="L63"/>
  <c r="K63"/>
  <c r="M62"/>
  <c r="L62"/>
  <c r="K62"/>
  <c r="M61"/>
  <c r="L61"/>
  <c r="K61"/>
  <c r="M60"/>
  <c r="L60"/>
  <c r="K60"/>
  <c r="M59"/>
  <c r="L59"/>
  <c r="K59"/>
  <c r="M58"/>
  <c r="L58"/>
  <c r="K58"/>
  <c r="M57"/>
  <c r="L57"/>
  <c r="K57"/>
  <c r="J63"/>
  <c r="J62"/>
  <c r="J61"/>
  <c r="J60"/>
  <c r="J59"/>
  <c r="J58"/>
  <c r="J57"/>
  <c r="G63"/>
  <c r="G62"/>
  <c r="G61"/>
  <c r="G60"/>
  <c r="G59"/>
  <c r="G58"/>
  <c r="G57"/>
  <c r="J64"/>
  <c r="K78"/>
  <c r="J78"/>
  <c r="U77"/>
  <c r="U76"/>
  <c r="U75"/>
  <c r="U74"/>
  <c r="U73"/>
  <c r="U72"/>
  <c r="U71"/>
  <c r="U78" s="1"/>
  <c r="M22"/>
  <c r="L22"/>
  <c r="K22"/>
  <c r="M21"/>
  <c r="L21"/>
  <c r="K21"/>
  <c r="M20"/>
  <c r="L20"/>
  <c r="K20"/>
  <c r="M19"/>
  <c r="L19"/>
  <c r="K19"/>
  <c r="M18"/>
  <c r="L18"/>
  <c r="K18"/>
  <c r="M17"/>
  <c r="L17"/>
  <c r="K17"/>
  <c r="M16"/>
  <c r="L16"/>
  <c r="K16"/>
  <c r="J22"/>
  <c r="J21"/>
  <c r="J20"/>
  <c r="J19"/>
  <c r="J18"/>
  <c r="J17"/>
  <c r="J23" s="1"/>
  <c r="J9" s="1"/>
  <c r="J16"/>
  <c r="G22"/>
  <c r="G21"/>
  <c r="G20"/>
  <c r="G19"/>
  <c r="G18"/>
  <c r="G17"/>
  <c r="G16"/>
  <c r="K37"/>
  <c r="J37"/>
  <c r="T37"/>
  <c r="S37"/>
  <c r="U36"/>
  <c r="U35"/>
  <c r="U34"/>
  <c r="U33"/>
  <c r="U32"/>
  <c r="U31"/>
  <c r="U30"/>
  <c r="L26" i="35"/>
  <c r="K26"/>
  <c r="J26"/>
  <c r="I26"/>
  <c r="H26"/>
  <c r="G26"/>
  <c r="F26"/>
  <c r="D33" i="8" l="1"/>
  <c r="C33"/>
  <c r="C6" i="9"/>
  <c r="C17" s="1"/>
  <c r="B17" i="16"/>
  <c r="I64" i="12"/>
  <c r="N64" i="24"/>
  <c r="B42" s="1"/>
  <c r="U37" i="6"/>
  <c r="G184" i="7"/>
  <c r="G183"/>
  <c r="G182"/>
  <c r="G181"/>
  <c r="G180"/>
  <c r="G179"/>
  <c r="G178"/>
  <c r="T197"/>
  <c r="S197"/>
  <c r="R197"/>
  <c r="Q197"/>
  <c r="P197"/>
  <c r="O197"/>
  <c r="N197"/>
  <c r="M197"/>
  <c r="L197"/>
  <c r="K197"/>
  <c r="J197"/>
  <c r="I197"/>
  <c r="H197"/>
  <c r="G197"/>
  <c r="F197"/>
  <c r="E197"/>
  <c r="D197"/>
  <c r="C197"/>
  <c r="M184"/>
  <c r="L184"/>
  <c r="K184"/>
  <c r="M183"/>
  <c r="L183"/>
  <c r="K183"/>
  <c r="M182"/>
  <c r="L182"/>
  <c r="K182"/>
  <c r="M181"/>
  <c r="L181"/>
  <c r="K181"/>
  <c r="M180"/>
  <c r="L180"/>
  <c r="K180"/>
  <c r="M179"/>
  <c r="L179"/>
  <c r="K179"/>
  <c r="M178"/>
  <c r="L178"/>
  <c r="K178"/>
  <c r="J184"/>
  <c r="J183"/>
  <c r="J182"/>
  <c r="J181"/>
  <c r="J180"/>
  <c r="J179"/>
  <c r="J178"/>
  <c r="J185" s="1"/>
  <c r="J171" s="1"/>
  <c r="M138"/>
  <c r="L138"/>
  <c r="K138"/>
  <c r="M137"/>
  <c r="L137"/>
  <c r="K137"/>
  <c r="M136"/>
  <c r="L136"/>
  <c r="K136"/>
  <c r="M135"/>
  <c r="L135"/>
  <c r="K135"/>
  <c r="M134"/>
  <c r="L134"/>
  <c r="K134"/>
  <c r="M133"/>
  <c r="L133"/>
  <c r="K133"/>
  <c r="M132"/>
  <c r="L132"/>
  <c r="K132"/>
  <c r="J138"/>
  <c r="J137"/>
  <c r="J136"/>
  <c r="J135"/>
  <c r="J134"/>
  <c r="J133"/>
  <c r="J132"/>
  <c r="J139" s="1"/>
  <c r="J127" s="1"/>
  <c r="M92"/>
  <c r="L92"/>
  <c r="K92"/>
  <c r="M91"/>
  <c r="L91"/>
  <c r="K91"/>
  <c r="M90"/>
  <c r="L90"/>
  <c r="K90"/>
  <c r="M89"/>
  <c r="L89"/>
  <c r="K89"/>
  <c r="M88"/>
  <c r="L88"/>
  <c r="K88"/>
  <c r="M87"/>
  <c r="L87"/>
  <c r="K87"/>
  <c r="M86"/>
  <c r="L86"/>
  <c r="K86"/>
  <c r="M85"/>
  <c r="L85"/>
  <c r="K85"/>
  <c r="M84"/>
  <c r="L84"/>
  <c r="K84"/>
  <c r="M83"/>
  <c r="L83"/>
  <c r="K83"/>
  <c r="M82"/>
  <c r="L82"/>
  <c r="K82"/>
  <c r="M81"/>
  <c r="L81"/>
  <c r="K81"/>
  <c r="J92"/>
  <c r="J91"/>
  <c r="J90"/>
  <c r="J89"/>
  <c r="J88"/>
  <c r="J87"/>
  <c r="J86"/>
  <c r="J85"/>
  <c r="J84"/>
  <c r="J83"/>
  <c r="J82"/>
  <c r="J81"/>
  <c r="J93" s="1"/>
  <c r="J77" s="1"/>
  <c r="M36"/>
  <c r="M35"/>
  <c r="M34"/>
  <c r="M33"/>
  <c r="M32"/>
  <c r="M31"/>
  <c r="M30"/>
  <c r="M29"/>
  <c r="M28"/>
  <c r="M27"/>
  <c r="M26"/>
  <c r="M25"/>
  <c r="L36"/>
  <c r="L35"/>
  <c r="L34"/>
  <c r="L33"/>
  <c r="L32"/>
  <c r="L31"/>
  <c r="L30"/>
  <c r="L29"/>
  <c r="L28"/>
  <c r="L27"/>
  <c r="L26"/>
  <c r="L25"/>
  <c r="K36"/>
  <c r="K35"/>
  <c r="K34"/>
  <c r="K33"/>
  <c r="K32"/>
  <c r="K31"/>
  <c r="K30"/>
  <c r="K29"/>
  <c r="K28"/>
  <c r="K27"/>
  <c r="K26"/>
  <c r="K25"/>
  <c r="J36"/>
  <c r="J35"/>
  <c r="J34"/>
  <c r="J33"/>
  <c r="J32"/>
  <c r="J31"/>
  <c r="J30"/>
  <c r="J29"/>
  <c r="J28"/>
  <c r="J27"/>
  <c r="J26"/>
  <c r="J25"/>
  <c r="J37" s="1"/>
  <c r="J20" s="1"/>
  <c r="G138"/>
  <c r="G137"/>
  <c r="G136"/>
  <c r="G135"/>
  <c r="G134"/>
  <c r="G133"/>
  <c r="G132"/>
  <c r="K151"/>
  <c r="J151"/>
  <c r="B151"/>
  <c r="C151"/>
  <c r="D151"/>
  <c r="E151"/>
  <c r="F151"/>
  <c r="G151"/>
  <c r="H151"/>
  <c r="I151"/>
  <c r="L151"/>
  <c r="M151"/>
  <c r="N151"/>
  <c r="O151"/>
  <c r="P151"/>
  <c r="Q151"/>
  <c r="R151"/>
  <c r="S151"/>
  <c r="T151"/>
  <c r="G92"/>
  <c r="G91"/>
  <c r="G90"/>
  <c r="G89"/>
  <c r="G88"/>
  <c r="G87"/>
  <c r="G86"/>
  <c r="G85"/>
  <c r="G84"/>
  <c r="G83"/>
  <c r="G82"/>
  <c r="G81"/>
  <c r="J109"/>
  <c r="K109"/>
  <c r="G36"/>
  <c r="G35"/>
  <c r="G34"/>
  <c r="G33"/>
  <c r="G32"/>
  <c r="G31"/>
  <c r="G30"/>
  <c r="G29"/>
  <c r="G28"/>
  <c r="G27"/>
  <c r="G26"/>
  <c r="G25"/>
  <c r="K53"/>
  <c r="J53"/>
  <c r="F79" i="23" l="1"/>
  <c r="E83" s="1"/>
  <c r="E79"/>
  <c r="D79"/>
  <c r="D83" s="1"/>
  <c r="C79"/>
  <c r="B83" s="1"/>
  <c r="B79"/>
  <c r="C83" s="1"/>
  <c r="F68"/>
  <c r="E84" s="1"/>
  <c r="E68"/>
  <c r="D68"/>
  <c r="D84" s="1"/>
  <c r="C68"/>
  <c r="B84" s="1"/>
  <c r="B68"/>
  <c r="C84" s="1"/>
  <c r="F57"/>
  <c r="E57"/>
  <c r="D57"/>
  <c r="C57"/>
  <c r="B57"/>
  <c r="F43"/>
  <c r="E43"/>
  <c r="D43"/>
  <c r="C43"/>
  <c r="B43"/>
  <c r="F29"/>
  <c r="E29"/>
  <c r="D29"/>
  <c r="C29"/>
  <c r="B29"/>
  <c r="F24" i="5"/>
  <c r="E24"/>
  <c r="D24"/>
  <c r="C24"/>
  <c r="B24"/>
  <c r="C15" i="8"/>
  <c r="B15"/>
  <c r="C14"/>
  <c r="B14"/>
  <c r="C13"/>
  <c r="B13"/>
  <c r="C12"/>
  <c r="B12"/>
  <c r="C11"/>
  <c r="B11"/>
  <c r="C10"/>
  <c r="B10"/>
  <c r="C9"/>
  <c r="B9"/>
  <c r="C8"/>
  <c r="B8"/>
  <c r="C7"/>
  <c r="B7"/>
  <c r="C6"/>
  <c r="B6"/>
  <c r="C51" i="9"/>
  <c r="D51"/>
  <c r="F19" i="30" l="1"/>
  <c r="F18"/>
  <c r="K63" i="24"/>
  <c r="I63"/>
  <c r="H63"/>
  <c r="F65"/>
  <c r="X81"/>
  <c r="I62" i="12"/>
  <c r="H62"/>
  <c r="F78" i="6"/>
  <c r="F37"/>
  <c r="B68" i="36"/>
  <c r="F109" i="7"/>
  <c r="F53"/>
  <c r="C53"/>
  <c r="E18" i="30"/>
  <c r="I184" i="7"/>
  <c r="I183"/>
  <c r="I182"/>
  <c r="I181"/>
  <c r="I180"/>
  <c r="I179"/>
  <c r="I178"/>
  <c r="N63" i="24" l="1"/>
  <c r="B41" s="1"/>
  <c r="B39" i="12"/>
  <c r="C5" i="8" l="1"/>
  <c r="C16" l="1"/>
  <c r="B5"/>
  <c r="B16" s="1"/>
  <c r="B17" s="1"/>
  <c r="I58" i="36" l="1"/>
  <c r="D63" s="1"/>
  <c r="M58"/>
  <c r="D67" s="1"/>
  <c r="L58"/>
  <c r="D66" s="1"/>
  <c r="K58"/>
  <c r="D65" s="1"/>
  <c r="J58"/>
  <c r="D64" s="1"/>
  <c r="H58"/>
  <c r="D62" s="1"/>
  <c r="G58"/>
  <c r="C67" s="1"/>
  <c r="F58"/>
  <c r="C66" s="1"/>
  <c r="E58"/>
  <c r="C65" s="1"/>
  <c r="D58"/>
  <c r="C64" s="1"/>
  <c r="C58"/>
  <c r="C63" s="1"/>
  <c r="B58"/>
  <c r="C62" s="1"/>
  <c r="E68"/>
  <c r="M26" i="35" l="1"/>
  <c r="D68" i="36"/>
  <c r="C68"/>
  <c r="E19" i="30"/>
  <c r="X80" i="24" l="1"/>
  <c r="X79"/>
  <c r="X78"/>
  <c r="X77"/>
  <c r="X76"/>
  <c r="X75"/>
  <c r="X74"/>
  <c r="X73"/>
  <c r="X72"/>
  <c r="X71"/>
  <c r="I62"/>
  <c r="I61"/>
  <c r="I60"/>
  <c r="I59"/>
  <c r="I58"/>
  <c r="I57"/>
  <c r="I56"/>
  <c r="I55"/>
  <c r="I54"/>
  <c r="I53"/>
  <c r="K62"/>
  <c r="H62"/>
  <c r="N62"/>
  <c r="I52"/>
  <c r="I65" s="1"/>
  <c r="I61" i="12"/>
  <c r="H61"/>
  <c r="I60"/>
  <c r="I59"/>
  <c r="I58"/>
  <c r="I57"/>
  <c r="I56"/>
  <c r="I55"/>
  <c r="I54"/>
  <c r="I53"/>
  <c r="I52"/>
  <c r="I51"/>
  <c r="B40" i="24" l="1"/>
  <c r="I63" i="6"/>
  <c r="I62"/>
  <c r="I61"/>
  <c r="I60"/>
  <c r="I59"/>
  <c r="I58"/>
  <c r="I57"/>
  <c r="B78"/>
  <c r="C78"/>
  <c r="D78"/>
  <c r="E78"/>
  <c r="G78"/>
  <c r="H78"/>
  <c r="I78"/>
  <c r="L78"/>
  <c r="M78"/>
  <c r="N78"/>
  <c r="O78"/>
  <c r="P78"/>
  <c r="Q78"/>
  <c r="R78"/>
  <c r="S78"/>
  <c r="I22"/>
  <c r="I21"/>
  <c r="I20"/>
  <c r="I19"/>
  <c r="I18"/>
  <c r="I17"/>
  <c r="I16"/>
  <c r="O37"/>
  <c r="I138" i="7"/>
  <c r="I137"/>
  <c r="I136"/>
  <c r="I135"/>
  <c r="I134"/>
  <c r="I133"/>
  <c r="I132"/>
  <c r="H138"/>
  <c r="H137"/>
  <c r="H136"/>
  <c r="H135"/>
  <c r="H134"/>
  <c r="H133"/>
  <c r="H132"/>
  <c r="I36"/>
  <c r="I35"/>
  <c r="I34"/>
  <c r="I33"/>
  <c r="I32"/>
  <c r="I31"/>
  <c r="I30"/>
  <c r="I29"/>
  <c r="I28"/>
  <c r="I27"/>
  <c r="I26"/>
  <c r="I25"/>
  <c r="O53"/>
  <c r="I92"/>
  <c r="I91"/>
  <c r="I90"/>
  <c r="I89"/>
  <c r="I88"/>
  <c r="I87"/>
  <c r="I86"/>
  <c r="I85"/>
  <c r="I84"/>
  <c r="I83"/>
  <c r="I82"/>
  <c r="I81"/>
  <c r="S109"/>
  <c r="T78" i="6" l="1"/>
  <c r="D23" i="30"/>
  <c r="D19" l="1"/>
  <c r="C19"/>
  <c r="B19"/>
  <c r="D18"/>
  <c r="C18"/>
  <c r="B18"/>
  <c r="H61" i="24"/>
  <c r="H60"/>
  <c r="H59"/>
  <c r="H58"/>
  <c r="H57"/>
  <c r="H56"/>
  <c r="H55"/>
  <c r="H54"/>
  <c r="H53"/>
  <c r="H52"/>
  <c r="H65" s="1"/>
  <c r="X70"/>
  <c r="X83" s="1"/>
  <c r="K61"/>
  <c r="C65"/>
  <c r="K60"/>
  <c r="N60"/>
  <c r="K59"/>
  <c r="K58"/>
  <c r="N58"/>
  <c r="K57"/>
  <c r="K56"/>
  <c r="N56"/>
  <c r="K55"/>
  <c r="K54"/>
  <c r="N54"/>
  <c r="K53"/>
  <c r="K52"/>
  <c r="K65" s="1"/>
  <c r="D65"/>
  <c r="B65"/>
  <c r="E65" l="1"/>
  <c r="N53"/>
  <c r="B31" s="1"/>
  <c r="N55"/>
  <c r="B33" s="1"/>
  <c r="N57"/>
  <c r="N59"/>
  <c r="B37" s="1"/>
  <c r="N61"/>
  <c r="B39" s="1"/>
  <c r="B35"/>
  <c r="C18" i="16"/>
  <c r="C18" i="9"/>
  <c r="N52" i="24"/>
  <c r="B32"/>
  <c r="B34"/>
  <c r="B36"/>
  <c r="B38"/>
  <c r="N65" l="1"/>
  <c r="B30"/>
  <c r="B43" s="1"/>
  <c r="P78" i="12"/>
  <c r="P82" s="1"/>
  <c r="X69"/>
  <c r="B38"/>
  <c r="H59"/>
  <c r="H58"/>
  <c r="H57"/>
  <c r="H56"/>
  <c r="H55"/>
  <c r="H54"/>
  <c r="H53"/>
  <c r="H52"/>
  <c r="H51"/>
  <c r="B30" l="1"/>
  <c r="B29"/>
  <c r="B33"/>
  <c r="B35"/>
  <c r="H60"/>
  <c r="B37" s="1"/>
  <c r="B31"/>
  <c r="B32"/>
  <c r="B34"/>
  <c r="B36"/>
  <c r="N51"/>
  <c r="X82"/>
  <c r="N64" l="1"/>
  <c r="B28"/>
  <c r="B41" s="1"/>
  <c r="H63" i="6" l="1"/>
  <c r="H62"/>
  <c r="H61"/>
  <c r="H60"/>
  <c r="H59"/>
  <c r="H58"/>
  <c r="H57"/>
  <c r="H22" l="1"/>
  <c r="H21"/>
  <c r="H20"/>
  <c r="H19"/>
  <c r="H18"/>
  <c r="H17"/>
  <c r="H16"/>
  <c r="M64"/>
  <c r="L64"/>
  <c r="K64"/>
  <c r="I64"/>
  <c r="H64"/>
  <c r="R37"/>
  <c r="Q37"/>
  <c r="P37"/>
  <c r="N37"/>
  <c r="M37"/>
  <c r="L37"/>
  <c r="I37"/>
  <c r="H37"/>
  <c r="G37"/>
  <c r="E37"/>
  <c r="D37"/>
  <c r="C37"/>
  <c r="B37"/>
  <c r="M23"/>
  <c r="M9" s="1"/>
  <c r="L23"/>
  <c r="L9" s="1"/>
  <c r="K23"/>
  <c r="K9" s="1"/>
  <c r="I23"/>
  <c r="I9" s="1"/>
  <c r="H23"/>
  <c r="H9" s="1"/>
  <c r="D23"/>
  <c r="B23"/>
  <c r="H184" i="7"/>
  <c r="H183"/>
  <c r="H182"/>
  <c r="H181"/>
  <c r="H180"/>
  <c r="H179"/>
  <c r="H178"/>
  <c r="H92"/>
  <c r="H91"/>
  <c r="H90"/>
  <c r="H89"/>
  <c r="H88"/>
  <c r="H87"/>
  <c r="H86"/>
  <c r="H85"/>
  <c r="H84"/>
  <c r="H83"/>
  <c r="H82"/>
  <c r="H81"/>
  <c r="H36"/>
  <c r="H35"/>
  <c r="H34"/>
  <c r="H33"/>
  <c r="H32"/>
  <c r="H31"/>
  <c r="H30"/>
  <c r="H29"/>
  <c r="H28"/>
  <c r="H27"/>
  <c r="H26"/>
  <c r="H25"/>
  <c r="H37" s="1"/>
  <c r="H20" s="1"/>
  <c r="B197"/>
  <c r="U195"/>
  <c r="U194"/>
  <c r="U193"/>
  <c r="U192"/>
  <c r="U191"/>
  <c r="U190"/>
  <c r="L185"/>
  <c r="L171" s="1"/>
  <c r="I185"/>
  <c r="I171" s="1"/>
  <c r="H185"/>
  <c r="H171" s="1"/>
  <c r="G185"/>
  <c r="G171" s="1"/>
  <c r="E185"/>
  <c r="C185"/>
  <c r="H139"/>
  <c r="H127" s="1"/>
  <c r="T109"/>
  <c r="R109"/>
  <c r="Q109"/>
  <c r="P109"/>
  <c r="O109"/>
  <c r="N109"/>
  <c r="M109"/>
  <c r="L109"/>
  <c r="I109"/>
  <c r="H109"/>
  <c r="G109"/>
  <c r="E109"/>
  <c r="D109"/>
  <c r="C109"/>
  <c r="B109"/>
  <c r="U108"/>
  <c r="U107"/>
  <c r="U106"/>
  <c r="U105"/>
  <c r="U104"/>
  <c r="U103"/>
  <c r="U102"/>
  <c r="U101"/>
  <c r="U100"/>
  <c r="U99"/>
  <c r="U98"/>
  <c r="U97"/>
  <c r="L93"/>
  <c r="L77" s="1"/>
  <c r="I93"/>
  <c r="I77" s="1"/>
  <c r="H93"/>
  <c r="H77" s="1"/>
  <c r="G93"/>
  <c r="G77" s="1"/>
  <c r="E93"/>
  <c r="C93"/>
  <c r="T53"/>
  <c r="S53"/>
  <c r="R53"/>
  <c r="Q53"/>
  <c r="P53"/>
  <c r="N53"/>
  <c r="M53"/>
  <c r="L53"/>
  <c r="I53"/>
  <c r="H53"/>
  <c r="G53"/>
  <c r="E53"/>
  <c r="D53"/>
  <c r="B53"/>
  <c r="U52"/>
  <c r="U51"/>
  <c r="U50"/>
  <c r="U49"/>
  <c r="U48"/>
  <c r="U47"/>
  <c r="U46"/>
  <c r="U45"/>
  <c r="U44"/>
  <c r="U43"/>
  <c r="U42"/>
  <c r="U41"/>
  <c r="L37"/>
  <c r="L20" s="1"/>
  <c r="I37"/>
  <c r="I20" s="1"/>
  <c r="G37"/>
  <c r="G20" s="1"/>
  <c r="E37" l="1"/>
  <c r="U196"/>
  <c r="U197" s="1"/>
  <c r="B64" i="6"/>
  <c r="D64"/>
  <c r="F64"/>
  <c r="N58"/>
  <c r="N61"/>
  <c r="F23"/>
  <c r="N17"/>
  <c r="N18"/>
  <c r="N19"/>
  <c r="N20"/>
  <c r="N21"/>
  <c r="N22"/>
  <c r="N182" i="7"/>
  <c r="N184"/>
  <c r="C37"/>
  <c r="B139"/>
  <c r="D139"/>
  <c r="F139"/>
  <c r="K139"/>
  <c r="K127" s="1"/>
  <c r="M139"/>
  <c r="M127" s="1"/>
  <c r="D185"/>
  <c r="F185"/>
  <c r="K185"/>
  <c r="K171" s="1"/>
  <c r="M185"/>
  <c r="M171" s="1"/>
  <c r="N178"/>
  <c r="N83"/>
  <c r="N85"/>
  <c r="N87"/>
  <c r="N91"/>
  <c r="U109"/>
  <c r="E139"/>
  <c r="G139"/>
  <c r="G127" s="1"/>
  <c r="I139"/>
  <c r="I127" s="1"/>
  <c r="L139"/>
  <c r="L127" s="1"/>
  <c r="C139"/>
  <c r="N134"/>
  <c r="N63" i="6"/>
  <c r="C23"/>
  <c r="E23"/>
  <c r="G23"/>
  <c r="G9" s="1"/>
  <c r="C64"/>
  <c r="E64"/>
  <c r="G64"/>
  <c r="B37" i="7"/>
  <c r="D37"/>
  <c r="F37"/>
  <c r="B93"/>
  <c r="N179"/>
  <c r="N136"/>
  <c r="N60" i="6"/>
  <c r="N62"/>
  <c r="N59"/>
  <c r="N16"/>
  <c r="N57"/>
  <c r="N180" i="7"/>
  <c r="N181"/>
  <c r="N92"/>
  <c r="N183"/>
  <c r="U151"/>
  <c r="K37"/>
  <c r="K20" s="1"/>
  <c r="M37"/>
  <c r="M20" s="1"/>
  <c r="N26"/>
  <c r="N28"/>
  <c r="D93"/>
  <c r="F93"/>
  <c r="N90"/>
  <c r="N133"/>
  <c r="N135"/>
  <c r="N137"/>
  <c r="N89"/>
  <c r="N30"/>
  <c r="N32"/>
  <c r="N34"/>
  <c r="N36"/>
  <c r="K93"/>
  <c r="K77" s="1"/>
  <c r="M93"/>
  <c r="M77" s="1"/>
  <c r="N82"/>
  <c r="N84"/>
  <c r="N86"/>
  <c r="N88"/>
  <c r="N27"/>
  <c r="N29"/>
  <c r="N31"/>
  <c r="N33"/>
  <c r="N35"/>
  <c r="U53"/>
  <c r="N138"/>
  <c r="N132"/>
  <c r="B185"/>
  <c r="N25"/>
  <c r="N81"/>
  <c r="N93" l="1"/>
  <c r="N37"/>
  <c r="N23" i="6"/>
  <c r="N20" i="7"/>
  <c r="N171"/>
  <c r="N64" i="6"/>
  <c r="N50" s="1"/>
  <c r="N9"/>
  <c r="N77" i="7"/>
  <c r="N185"/>
  <c r="N139"/>
  <c r="N127" s="1"/>
</calcChain>
</file>

<file path=xl/sharedStrings.xml><?xml version="1.0" encoding="utf-8"?>
<sst xmlns="http://schemas.openxmlformats.org/spreadsheetml/2006/main" count="1991" uniqueCount="659">
  <si>
    <t>Monthly</t>
    <phoneticPr fontId="2" type="noConversion"/>
  </si>
  <si>
    <t>GSFCFTP/3</t>
  </si>
  <si>
    <t>MOD35_L2</t>
  </si>
  <si>
    <t>GSFCFTP/TRMM/GRIDDED/3B42</t>
  </si>
  <si>
    <t>MYDATML2</t>
  </si>
  <si>
    <t>Product</t>
    <phoneticPr fontId="2" type="noConversion"/>
  </si>
  <si>
    <t>GBs</t>
    <phoneticPr fontId="2" type="noConversion"/>
  </si>
  <si>
    <t>MOD021KM</t>
  </si>
  <si>
    <t>AIRIBRAD</t>
  </si>
  <si>
    <t>MOD02HKM</t>
  </si>
  <si>
    <t>MOD02QKM</t>
  </si>
  <si>
    <t>MYD021KM</t>
  </si>
  <si>
    <t>MYD02QKM</t>
  </si>
  <si>
    <t>MOD03</t>
  </si>
  <si>
    <t>User Trend</t>
    <phoneticPr fontId="2" type="noConversion"/>
  </si>
  <si>
    <t>MOD09GQK</t>
  </si>
  <si>
    <t>MYD03</t>
  </si>
  <si>
    <t>GSFCFTP/TRMM</t>
  </si>
  <si>
    <t>MOD09GHK</t>
  </si>
  <si>
    <t>AIRX2RET</t>
  </si>
  <si>
    <t>MYD04_L2</t>
  </si>
  <si>
    <t>OBPG*</t>
    <phoneticPr fontId="2" type="noConversion"/>
  </si>
  <si>
    <t>U.S.</t>
    <phoneticPr fontId="2" type="noConversion"/>
  </si>
  <si>
    <t>FY2008</t>
    <phoneticPr fontId="2" type="noConversion"/>
  </si>
  <si>
    <t>Product Trend</t>
    <phoneticPr fontId="2" type="noConversion"/>
  </si>
  <si>
    <t>Volume Distributed (TBs)</t>
    <phoneticPr fontId="2" type="noConversion"/>
  </si>
  <si>
    <t>Month</t>
  </si>
  <si>
    <t>Production</t>
  </si>
  <si>
    <t># Unique Visitors</t>
  </si>
  <si>
    <t>Unique Data Sets</t>
    <phoneticPr fontId="2" type="noConversion"/>
  </si>
  <si>
    <t>The Total Archive Size describes the EOSDIS archive at the end of the fiscal year. This includes all data (including ancillary) but not data marked for deletion.</t>
    <phoneticPr fontId="2" type="noConversion"/>
  </si>
  <si>
    <t>MOD04_L2</t>
  </si>
  <si>
    <t>TRMM_3B42</t>
  </si>
  <si>
    <t>MOD14</t>
  </si>
  <si>
    <t>MYD14</t>
  </si>
  <si>
    <t>Science Team</t>
  </si>
  <si>
    <t>Public</t>
  </si>
  <si>
    <t>The number of files successfully delivered to Public users.  This count excludes METADATA file types. If the file type does not distinguish a file as a metadata or a science file, i.e., it is encoded as n/a, then the default process is to count the file as a science data product.</t>
    <phoneticPr fontId="2" type="noConversion"/>
  </si>
  <si>
    <r>
      <t>A series of consecutive views of a website by the same user without continuous interruption of more than</t>
    </r>
    <r>
      <rPr>
        <sz val="10"/>
        <rFont val="Arial"/>
        <family val="2"/>
      </rPr>
      <t xml:space="preserve"> 30 minutes. If a user does not view a new page in a specified time, the next page viewed by that user is considered the start of a new visit.</t>
    </r>
  </si>
  <si>
    <t>QA/Testing</t>
  </si>
  <si>
    <t>Designates the type of business or organization accessing EOSDIS. The domain is determined from the IP address and country.</t>
    <phoneticPr fontId="2" type="noConversion"/>
  </si>
  <si>
    <t>Trend Worksheets</t>
    <phoneticPr fontId="2" type="noConversion"/>
  </si>
  <si>
    <t>Ingest</t>
    <phoneticPr fontId="2" type="noConversion"/>
  </si>
  <si>
    <t>Archive</t>
    <phoneticPr fontId="2" type="noConversion"/>
  </si>
  <si>
    <t>Country</t>
    <phoneticPr fontId="2" type="noConversion"/>
  </si>
  <si>
    <t>Country</t>
    <phoneticPr fontId="2" type="noConversion"/>
  </si>
  <si>
    <t>AE_L2A</t>
  </si>
  <si>
    <t>MOD09A1</t>
  </si>
  <si>
    <t>MOD13Q1</t>
  </si>
  <si>
    <t>Web Visitor Character
-ization</t>
    <phoneticPr fontId="2" type="noConversion"/>
  </si>
  <si>
    <t xml:space="preserve">Web Site Visits </t>
    <phoneticPr fontId="2" type="noConversion"/>
  </si>
  <si>
    <r>
      <t xml:space="preserve">Any individual requesting data as defined by </t>
    </r>
    <r>
      <rPr>
        <sz val="10"/>
        <rFont val="Arial"/>
        <family val="2"/>
      </rPr>
      <t>an IP address plus email, within the time period.</t>
    </r>
  </si>
  <si>
    <t>Public User</t>
    <phoneticPr fontId="2" type="noConversion"/>
  </si>
  <si>
    <t>All distinct Public users requesting data within the time period.</t>
    <phoneticPr fontId="2" type="noConversion"/>
  </si>
  <si>
    <r>
      <t xml:space="preserve">Distinct Public users requesting data </t>
    </r>
    <r>
      <rPr>
        <sz val="10"/>
        <rFont val="Arial"/>
        <family val="2"/>
      </rPr>
      <t>more than once during the time period. If the user is requesting data for the first time ever within the specific time period and then requests data again during the specific time period, he/she would be counted as a repeat user.</t>
    </r>
    <phoneticPr fontId="2" type="noConversion"/>
  </si>
  <si>
    <r>
      <t>Metrics data directly from the EMS tools, presented by “data provider” as available.</t>
    </r>
    <r>
      <rPr>
        <sz val="10"/>
        <rFont val="Calibri"/>
        <family val="2"/>
      </rPr>
      <t xml:space="preserve"> </t>
    </r>
  </si>
  <si>
    <t>Archive is the amount of data added to the archive over a period of time and includes all products levels.</t>
  </si>
  <si>
    <t>Total Archive Size</t>
    <phoneticPr fontId="2" type="noConversion"/>
  </si>
  <si>
    <t xml:space="preserve">Data Metric Worksheets </t>
  </si>
  <si>
    <t>Web Metrics Worksheets</t>
  </si>
  <si>
    <t xml:space="preserve">Distinct Data Users presents the number of distinct Public users who received data product files. Repeat users are those users who received data on more than one day in the FY. Data users are presented by data center, domain and Top 20 countries.             </t>
  </si>
  <si>
    <t>Repeat Data Users</t>
  </si>
  <si>
    <t>Products Distributed by Domain</t>
  </si>
  <si>
    <t>Volume Distributed by Domain</t>
  </si>
  <si>
    <t>Stage 1</t>
  </si>
  <si>
    <t>Total Products Distributed</t>
    <phoneticPr fontId="2" type="noConversion"/>
  </si>
  <si>
    <t>Top 20 Countries by Number of Users</t>
  </si>
  <si>
    <t>OBPG</t>
  </si>
  <si>
    <t># of Visits</t>
  </si>
  <si>
    <t>5-6</t>
  </si>
  <si>
    <t>Total Archive Volume</t>
  </si>
  <si>
    <t>Date</t>
  </si>
  <si>
    <t>GBs</t>
  </si>
  <si>
    <t>ASF</t>
  </si>
  <si>
    <t>LARC ECS</t>
  </si>
  <si>
    <t>Volume (GBs) By FY</t>
  </si>
  <si>
    <t xml:space="preserve"># Visits </t>
  </si>
  <si>
    <t># Views</t>
  </si>
  <si>
    <t>Visitors who view a web page during a specific time period who have accessed the system before.  If the visitor accesses the system for the first time ever within the time period and then accesses the system again during the specific time period, he/she would be counted as a repeat visitor.</t>
  </si>
  <si>
    <t>Stage 2</t>
  </si>
  <si>
    <t>Stage 3</t>
  </si>
  <si>
    <t>Ingest not tracked,
minor contributor</t>
  </si>
  <si>
    <t>Report Term</t>
  </si>
  <si>
    <t>The primary source for the Data Metrics is EMS using the HTMLDB interface and SQL queries.</t>
  </si>
  <si>
    <t>All Visitors</t>
  </si>
  <si>
    <t>End User Distribution Products</t>
  </si>
  <si>
    <t>EMS Term</t>
  </si>
  <si>
    <t>complete</t>
  </si>
  <si>
    <t>future</t>
  </si>
  <si>
    <t>Total Volume (TBs)</t>
    <phoneticPr fontId="2" type="noConversion"/>
  </si>
  <si>
    <t>IP address</t>
  </si>
  <si>
    <t>IP + Browser</t>
  </si>
  <si>
    <t>Host IP Only</t>
  </si>
  <si>
    <t>Distinct Data User</t>
  </si>
  <si>
    <t>Distinct Web Visitor (1 min+)</t>
  </si>
  <si>
    <t>Visitors</t>
  </si>
  <si>
    <t>View</t>
  </si>
  <si>
    <t>Web Trend</t>
  </si>
  <si>
    <t>LARCECS</t>
  </si>
  <si>
    <t>LPDAAC</t>
  </si>
  <si>
    <t>MODAPS</t>
  </si>
  <si>
    <t>NSIDC</t>
  </si>
  <si>
    <t>Repeat Data Users By Domain</t>
  </si>
  <si>
    <t>Users</t>
  </si>
  <si>
    <t>Notes</t>
  </si>
  <si>
    <t>Products</t>
  </si>
  <si>
    <t>ORNL</t>
  </si>
  <si>
    <t>SEDAC</t>
  </si>
  <si>
    <t>All distinct visitors viewing a web page during the report time period.</t>
  </si>
  <si>
    <t>Repeat Users</t>
  </si>
  <si>
    <t>Repeat Visitors</t>
  </si>
  <si>
    <t>Web Activity by Country</t>
  </si>
  <si>
    <t>Total Archive Size</t>
  </si>
  <si>
    <t>US Other</t>
  </si>
  <si>
    <t>FY07 Repeat Visitors 
(2 or more visits)</t>
  </si>
  <si>
    <t>Web Metrics</t>
  </si>
  <si>
    <t xml:space="preserve">The number of page views to a provider's web pages over the time period. </t>
  </si>
  <si>
    <t>EMS Web Visits</t>
  </si>
  <si>
    <t>The number of visits over the time period.</t>
  </si>
  <si>
    <t>Number of Products Delivered</t>
  </si>
  <si>
    <t xml:space="preserve"> </t>
  </si>
  <si>
    <t>OBPG*</t>
  </si>
  <si>
    <t>GESDISC V0</t>
  </si>
  <si>
    <t>Granule</t>
  </si>
  <si>
    <t xml:space="preserve">Unique Data Products </t>
  </si>
  <si>
    <t>Product</t>
  </si>
  <si>
    <t>Foreign</t>
  </si>
  <si>
    <t>Unknown</t>
  </si>
  <si>
    <t>Distinct Visitors</t>
  </si>
  <si>
    <t>Average Archive Growth</t>
    <phoneticPr fontId="2" type="noConversion"/>
  </si>
  <si>
    <t>End User Average Distribution Volume</t>
    <phoneticPr fontId="2" type="noConversion"/>
  </si>
  <si>
    <t>Distinct Users of EOSDIS Data and Services</t>
  </si>
  <si>
    <t>GESDISC</t>
  </si>
  <si>
    <t>GHRC</t>
  </si>
  <si>
    <t>Products Distributed By FY (Millions)</t>
  </si>
  <si>
    <t>Products
 By FY</t>
  </si>
  <si>
    <t>Any identified and authorized user who requests data for the purposes of product generation.</t>
  </si>
  <si>
    <t>All Users</t>
  </si>
  <si>
    <t>Ingest</t>
  </si>
  <si>
    <t>Archive</t>
  </si>
  <si>
    <t>Data Users</t>
  </si>
  <si>
    <t xml:space="preserve">Web Activity </t>
  </si>
  <si>
    <t>Web Activity by Domain</t>
  </si>
  <si>
    <t>Total Volume (TBs)</t>
  </si>
  <si>
    <t>Total Repeat Data Users</t>
  </si>
  <si>
    <t>ASDC</t>
  </si>
  <si>
    <t>Distinct Web
Visitor (1 min+)
(by Host IP)</t>
  </si>
  <si>
    <t>Dual Users
(Data and Web)</t>
  </si>
  <si>
    <t>% of Data Users using the web</t>
  </si>
  <si>
    <t>NA</t>
  </si>
  <si>
    <t># Visitors</t>
  </si>
  <si>
    <t># Hosts</t>
  </si>
  <si>
    <t>7-9</t>
  </si>
  <si>
    <t>10 - 14</t>
  </si>
  <si>
    <t>15 - 24</t>
  </si>
  <si>
    <t>25 - 49</t>
  </si>
  <si>
    <t>50 - 99</t>
  </si>
  <si>
    <t>100+</t>
  </si>
  <si>
    <t xml:space="preserve">Total </t>
  </si>
  <si>
    <t>GES DISC</t>
  </si>
  <si>
    <t>LP DAAC</t>
  </si>
  <si>
    <t>PO.DAAC</t>
  </si>
  <si>
    <t>Percent Visitors</t>
  </si>
  <si>
    <t>Visits</t>
  </si>
  <si>
    <t>Percent Visits</t>
  </si>
  <si>
    <t>Views</t>
  </si>
  <si>
    <t>Percent Views</t>
  </si>
  <si>
    <t>Domain</t>
  </si>
  <si>
    <t>NSIDCV0</t>
  </si>
  <si>
    <t>PODAAC</t>
  </si>
  <si>
    <t>Products By Month</t>
  </si>
  <si>
    <t>Volume (GBs)           By Month</t>
  </si>
  <si>
    <t>Distinct Data Users By Domain</t>
  </si>
  <si>
    <t>Total Volume (GBs)</t>
  </si>
  <si>
    <t>Products Distributed (Millions)</t>
    <phoneticPr fontId="2" type="noConversion"/>
  </si>
  <si>
    <t>FY05</t>
  </si>
  <si>
    <t>FY08 Repeat Visitors
 (2 or more visits)</t>
  </si>
  <si>
    <t>Total</t>
  </si>
  <si>
    <t>Any individual defined by IP Address+browser that views a web page.  A visitor can also become a 'Data User' once data is requested.</t>
  </si>
  <si>
    <t xml:space="preserve">Total distinct users of data and services </t>
  </si>
  <si>
    <t>Total Users</t>
  </si>
  <si>
    <t>This worksheet contains descriptions of the approach taken to produce the data sets in the worksheets. Specific queries are referenced by name.</t>
  </si>
  <si>
    <t>EMS Data File Term</t>
  </si>
  <si>
    <t>Definition</t>
  </si>
  <si>
    <t>EMS Web File Term</t>
  </si>
  <si>
    <t xml:space="preserve">Data User </t>
  </si>
  <si>
    <t>Visitor</t>
  </si>
  <si>
    <t>(include ancillary data)</t>
  </si>
  <si>
    <t>Visits, Views and Visitors by data center for visits greater than or equal to 1 min.</t>
  </si>
  <si>
    <t>The number of distinct (i.e., counted once) visitors to a provider's web sites during the time period.</t>
  </si>
  <si>
    <t>Data Metrics</t>
  </si>
  <si>
    <t>Any identified and authorized user who requests data for the purposes of quality assurance/testing.</t>
  </si>
  <si>
    <t>Production User</t>
  </si>
  <si>
    <t>Total Visitors</t>
  </si>
  <si>
    <t>Total Distinct Data Users</t>
  </si>
  <si>
    <t>The smallest unit of data inventoried and distributed to users; typically, a granule is a single data file, though some granules may include multiple files.</t>
    <phoneticPr fontId="2" type="noConversion"/>
  </si>
  <si>
    <t xml:space="preserve">Hit by a user during a session to a web page, excluding error hits and hits to user-defined files such as inline images (.JPG, .GIF, etc.), Java applets, and specific redirects or services provided by the data provider. </t>
  </si>
  <si>
    <t>Visit</t>
  </si>
  <si>
    <t>EMS Web Views</t>
  </si>
  <si>
    <t>QA/Test User</t>
  </si>
  <si>
    <t>FY06</t>
  </si>
  <si>
    <t>FY07</t>
  </si>
  <si>
    <t>FY08</t>
  </si>
  <si>
    <t>Country</t>
  </si>
  <si>
    <t>Files (Millions)</t>
  </si>
  <si>
    <t>Files</t>
  </si>
  <si>
    <t>US GOV</t>
  </si>
  <si>
    <t>US EDU</t>
  </si>
  <si>
    <t>US COM</t>
  </si>
  <si>
    <t>US ORG</t>
  </si>
  <si>
    <t>Total Products (Millions)</t>
  </si>
  <si>
    <t>Distinct Data Users</t>
  </si>
  <si>
    <t>Data Provider</t>
  </si>
  <si>
    <t>Distinct Users</t>
  </si>
  <si>
    <t>Volume (GBs)</t>
  </si>
  <si>
    <t>Total GBs</t>
  </si>
  <si>
    <t>Total Products</t>
  </si>
  <si>
    <t>GESDISC ECS</t>
  </si>
  <si>
    <t>Volume By FY</t>
  </si>
  <si>
    <t>Total Volume Distributed</t>
  </si>
  <si>
    <t>EOSDIS element serving as a source of metrics information for describing the ingest, archive and distribution of EOSDIS science data; web activity metrics are also collected. For the EOSDIS annual reporting, metrics from individual data providers at a single site are combined (e.g., NSIDC = NSIDCECS + NSIDCV0).</t>
    <phoneticPr fontId="2" type="noConversion"/>
  </si>
  <si>
    <t>Introduction</t>
    <phoneticPr fontId="2" type="noConversion"/>
  </si>
  <si>
    <t>MODIS/Aqua Aerosol 5-Min L2 Swath 10km</t>
  </si>
  <si>
    <t>TRMM 3B42 3-Hour 0.25deg x 0.25deg and Other-GPI Calibration Rainfall</t>
  </si>
  <si>
    <t>Products (Millions)</t>
    <phoneticPr fontId="2" type="noConversion"/>
  </si>
  <si>
    <t>FY2007</t>
  </si>
  <si>
    <t>FY2008</t>
  </si>
  <si>
    <t>Volume of Products Delivered</t>
  </si>
  <si>
    <t>MODIS/Terra Thermal Anomalies/Fire 5-Min L2 Swath 1km</t>
  </si>
  <si>
    <t>AIRS/Aqua FINAL Level 2 Products (Without HSB)</t>
  </si>
  <si>
    <t>Total Products Distributed</t>
  </si>
  <si>
    <t>CDDIS</t>
  </si>
  <si>
    <t>FY00</t>
  </si>
  <si>
    <t>FY01</t>
  </si>
  <si>
    <t>FY02</t>
  </si>
  <si>
    <t>FY03</t>
  </si>
  <si>
    <t>FY04</t>
  </si>
  <si>
    <t>Preface</t>
    <phoneticPr fontId="2" type="noConversion"/>
  </si>
  <si>
    <t>DMSP SSM/I Pathfinder Daily EASE-Grid Brightness Temperatures L3</t>
  </si>
  <si>
    <t>MODIS/Terra  L1A Geolocation = 1 km</t>
  </si>
  <si>
    <t>MODIS/Terra Level 3 8-Day Surface Reflectance - 500m</t>
  </si>
  <si>
    <t>AMRS-E/Aqua L2A Brightness Temperatures</t>
    <phoneticPr fontId="2" type="noConversion"/>
  </si>
  <si>
    <t>Top 20 countries</t>
    <phoneticPr fontId="2" type="noConversion"/>
  </si>
  <si>
    <t>Description</t>
    <phoneticPr fontId="2" type="noConversion"/>
  </si>
  <si>
    <t xml:space="preserve">MODIS/Terra Aerosol 5-Min L2 Swath 10km </t>
  </si>
  <si>
    <t>AIRS/Aqua  L1B infrared geolocated radiances</t>
  </si>
  <si>
    <t>MODIS/Aqua Thermal Anomalies/Fire 5-Min L2 Swath 1km</t>
  </si>
  <si>
    <t>Jason-1 Operational Sensor Data Record (OSDR)</t>
  </si>
  <si>
    <t>*Some products are inherently larger than other files in size and therefore may skew the results.</t>
  </si>
  <si>
    <t>Top 10 Products Distributed By Volume*</t>
    <phoneticPr fontId="2" type="noConversion"/>
  </si>
  <si>
    <t>Top 20 Countries by Volume Distributed*</t>
    <phoneticPr fontId="2" type="noConversion"/>
  </si>
  <si>
    <t>Top 20 Countries by Products Distributed**</t>
    <phoneticPr fontId="2" type="noConversion"/>
  </si>
  <si>
    <t>FY2008 Top 10 Products Distributed By Volume*</t>
    <phoneticPr fontId="2" type="noConversion"/>
  </si>
  <si>
    <t>MODIS/Terra Surface Reflectance Daily L2G Global 250m SIN Grid</t>
  </si>
  <si>
    <t>MODIS/Terra Surface Reflectance 8-Day L3 Global 500m SIN Grid</t>
  </si>
  <si>
    <t>MODIS/Terra Surface Reflectance Daily L2G Global 500m SIN Grid</t>
    <phoneticPr fontId="2" type="noConversion"/>
  </si>
  <si>
    <t>MODIS/Terra Cloud Mask and Spectral Test Results 5-Min L2 Swath 250m and 1km</t>
    <phoneticPr fontId="2" type="noConversion"/>
  </si>
  <si>
    <t>TRMM Calibrated PR data</t>
  </si>
  <si>
    <t>NSIDC-0032</t>
  </si>
  <si>
    <t>GBs</t>
    <phoneticPr fontId="2" type="noConversion"/>
  </si>
  <si>
    <t>MODIS/Terra Calibrated Radiances 5-Min L1B Swath 1km</t>
  </si>
  <si>
    <t>AIRS/Aqua  L1B infrared geolocated radian</t>
  </si>
  <si>
    <t>MODIS/Terra Calibrated Radiances 5-Min L1B Swath 500m</t>
  </si>
  <si>
    <t>MODIS/Terra Level 3 16-Day Vegetation Indices - 250m</t>
  </si>
  <si>
    <t>MODIS/Terra Calibrated Radiances 5-Min L1B Swath 250m</t>
  </si>
  <si>
    <t>MODIS/Aqua Calibrated Radiances 5-Min L1B Swath 1km</t>
  </si>
  <si>
    <r>
      <t>OBPG</t>
    </r>
    <r>
      <rPr>
        <sz val="10"/>
        <rFont val="Arial"/>
        <family val="2"/>
      </rPr>
      <t>*</t>
    </r>
  </si>
  <si>
    <t>MOD09GA</t>
  </si>
  <si>
    <t>MODIS/Terra Surface Reflectance Daily L2G Global 1km and 500m SIN Grid</t>
  </si>
  <si>
    <t>AMRS-E/Aqua L2A Brightness Temperatures</t>
  </si>
  <si>
    <t>MOD09GQ</t>
  </si>
  <si>
    <t>GNSS_DAILY_D</t>
  </si>
  <si>
    <t>GNSS Daily Compact Observation Data</t>
  </si>
  <si>
    <t>MODIS/Aqua Level 2 Aerosol</t>
  </si>
  <si>
    <t>GNSS_DAILY_O</t>
  </si>
  <si>
    <t>GNSS Daily Observation Data</t>
  </si>
  <si>
    <t>** Excluding metadata</t>
  </si>
  <si>
    <t>Files**</t>
  </si>
  <si>
    <t>FY09</t>
  </si>
  <si>
    <t>Total Volume (TBs)</t>
    <phoneticPr fontId="2" type="noConversion"/>
  </si>
  <si>
    <t>FY2007 Top 10 Products Distributed By Volume*</t>
    <phoneticPr fontId="2" type="noConversion"/>
  </si>
  <si>
    <t>Product</t>
    <phoneticPr fontId="2" type="noConversion"/>
  </si>
  <si>
    <t>GBs</t>
    <phoneticPr fontId="2" type="noConversion"/>
  </si>
  <si>
    <t>Files</t>
    <phoneticPr fontId="2" type="noConversion"/>
  </si>
  <si>
    <t>TRMM Data</t>
    <phoneticPr fontId="2" type="noConversion"/>
  </si>
  <si>
    <t>MODIS/Aqua Calibrated Radiances 5-Min L1B Swath 250m</t>
    <phoneticPr fontId="2" type="noConversion"/>
  </si>
  <si>
    <t>FY2009 Top 10 Products Distributed By Volume*</t>
  </si>
  <si>
    <t>Description</t>
  </si>
  <si>
    <t>Files</t>
    <phoneticPr fontId="2" type="noConversion"/>
  </si>
  <si>
    <t>GBs</t>
    <phoneticPr fontId="2" type="noConversion"/>
  </si>
  <si>
    <t>TRMM 3B42 3-Hour 0.25deg x 0.25deg and Other-GPI Calibration Rainfall</t>
    <phoneticPr fontId="2" type="noConversion"/>
  </si>
  <si>
    <t>MODIS/Aqua Aerosol, Cloud and Water Vapor Subset 5-Min L2 Swath 5km &amp; 10k</t>
    <phoneticPr fontId="2" type="noConversion"/>
  </si>
  <si>
    <t>PODAAC 167</t>
    <phoneticPr fontId="2" type="noConversion"/>
  </si>
  <si>
    <t>DMSP SSM/I Pathfinder Daily EASE-Grid Brightness Temperatures L3</t>
    <phoneticPr fontId="2" type="noConversion"/>
  </si>
  <si>
    <t>FY2008 Top 10 Products Distributed By #Files</t>
  </si>
  <si>
    <t>FY2009 Top 10 Products Distributed By #Files</t>
  </si>
  <si>
    <t>FY2007 Top 10 Products Distributed By #Files</t>
  </si>
  <si>
    <t>FY2007</t>
    <phoneticPr fontId="2" type="noConversion"/>
  </si>
  <si>
    <t>FY2008</t>
    <phoneticPr fontId="2" type="noConversion"/>
  </si>
  <si>
    <t>FY2009</t>
  </si>
  <si>
    <t>Daily Average</t>
  </si>
  <si>
    <t>Volume (TBs)</t>
  </si>
  <si>
    <t>Volume  (TBs)</t>
  </si>
  <si>
    <t>PO DAAC</t>
  </si>
  <si>
    <t>EOSDIS Web Visitors are characterized by the number of visits they make and how frequently they return. Visitors counted in the table below are those that stayed for one minute or more. Repeat Visitors are counted from the start of the Fiscal Year. Metrics data is collected per data center and summed for an EOSDIS total.</t>
    <phoneticPr fontId="1" type="noConversion"/>
  </si>
  <si>
    <t># of Visits</t>
    <phoneticPr fontId="1" type="noConversion"/>
  </si>
  <si>
    <t>Total Users is an estimate formed by combining the distinct Data Users and distinct Web Visitors, removing the overlap. The common element for these counts is the IP address (Host); therefore, the comparison is made without using the additional details provided by the Data User email address or the Web Visitor browser. Not being able to compare the users directly likely results in an undercount. Web Visitors included in the count are for those visitors with visits of one minute or longer.</t>
    <phoneticPr fontId="1" type="noConversion"/>
  </si>
  <si>
    <r>
      <t>UNKNOWN</t>
    </r>
    <r>
      <rPr>
        <vertAlign val="superscript"/>
        <sz val="10"/>
        <rFont val="Arial"/>
        <family val="2"/>
      </rPr>
      <t>+</t>
    </r>
  </si>
  <si>
    <t>FY09 Repeat Visitors
 (2 or more visits)</t>
  </si>
  <si>
    <t>Volume Trend (TBs)</t>
  </si>
  <si>
    <t>*  Does not include product distribution where the destination could not be determined</t>
  </si>
  <si>
    <t>Product Distribution by Domain</t>
  </si>
  <si>
    <t>Unknown*</t>
  </si>
  <si>
    <t xml:space="preserve">
Prepared By:
Hyo Duck Chang Adnet, Inc.
Brian Krupp Adnet, Inc.
Lalit Wanchoo Adnet, Inc.
December 2009</t>
  </si>
  <si>
    <t>Public-Science
User Trend</t>
  </si>
  <si>
    <t>To minimize the undercount, the final Total Users value includes the total Web Visitors (IP address plus browser), plus the distinct Data Users (counted by IP Address).</t>
  </si>
  <si>
    <t>GNSS_IGSTROP</t>
  </si>
  <si>
    <t>GNSS Final Troposphere Zenith Path Delay Product</t>
  </si>
  <si>
    <t xml:space="preserve">MODIS/Terra Aerosol 5-MIN L2 Swath 10KM </t>
  </si>
  <si>
    <t>Distribution
(Applicable to CDDIS Only)</t>
  </si>
  <si>
    <t># of Users</t>
  </si>
  <si>
    <t>Vol (TBs)</t>
  </si>
  <si>
    <t>Canada</t>
  </si>
  <si>
    <t>China</t>
  </si>
  <si>
    <t>Japan</t>
  </si>
  <si>
    <t># of Products (1000s)</t>
  </si>
  <si>
    <t>Foreign Country</t>
  </si>
  <si>
    <t>NSIDCSRCHLT</t>
  </si>
  <si>
    <t>LPDAAC
MRTWEB</t>
  </si>
  <si>
    <t xml:space="preserve">US EDU         </t>
  </si>
  <si>
    <t xml:space="preserve">US GOV         </t>
  </si>
  <si>
    <t xml:space="preserve">US ORG         </t>
  </si>
  <si>
    <t>United States</t>
  </si>
  <si>
    <t>France</t>
  </si>
  <si>
    <t>Korea, Republic of</t>
  </si>
  <si>
    <t>United Kingdom</t>
  </si>
  <si>
    <t>Germany</t>
  </si>
  <si>
    <t>Italy</t>
  </si>
  <si>
    <t>Spain</t>
  </si>
  <si>
    <t>Netherlands</t>
  </si>
  <si>
    <t>Australia</t>
  </si>
  <si>
    <t>Brazil</t>
  </si>
  <si>
    <t>Russian Federation</t>
  </si>
  <si>
    <t>India</t>
  </si>
  <si>
    <t>** When counting # of products, metadata files are not included.</t>
  </si>
  <si>
    <t>AIRS/Aqua infrared geolocated radiances</t>
  </si>
  <si>
    <t>MYD09GA</t>
  </si>
  <si>
    <t>MODIS/Aqua Surface Reflectance Daily L2G Global 1km and 500m SIN Grid</t>
  </si>
  <si>
    <t>MODIS/Terra Vegetation Indices 16-Day L3 Global 250m SIN Grid</t>
  </si>
  <si>
    <t>MODIS/Terra Vegetation Indices 16-Day L3 Global 250m ISIN Grid</t>
  </si>
  <si>
    <t>GHRSST Level 2P USA NASA MODIS Aqua 11 micron SST</t>
  </si>
  <si>
    <t>GHRSST Level 2P USA NASA MODIS Terra 11 micron SST</t>
  </si>
  <si>
    <t>MODIS/Terra Level 1B Calibrated Radiances - 1km</t>
  </si>
  <si>
    <t>MODIS/Terra Geolocation - 1km</t>
  </si>
  <si>
    <t>MODIS/Aqua Level 1B Calibrated Radiances - 1km</t>
  </si>
  <si>
    <t>MODIS/Aqua Geolocation - 1km</t>
  </si>
  <si>
    <t>MODIS/Terra Level 1B Calibrated Radiances - 500m</t>
  </si>
  <si>
    <t>MODIS/Terra Level 2 Aerosol</t>
  </si>
  <si>
    <t>Mexico</t>
  </si>
  <si>
    <t>Indonesia</t>
  </si>
  <si>
    <t>Argentina</t>
  </si>
  <si>
    <t>* These are the users whose countries are unknown</t>
  </si>
  <si>
    <t>FY10</t>
  </si>
  <si>
    <t>LARC ORDERS</t>
  </si>
  <si>
    <t>LPDAAC MRTWEB</t>
  </si>
  <si>
    <t>FY2010 Top 10 Products Distributed By Volume*</t>
  </si>
  <si>
    <t>FY2010 Top 10 Products Distributed By #Files</t>
  </si>
  <si>
    <t>** Does not include metadata files</t>
  </si>
  <si>
    <t>FY2010</t>
  </si>
  <si>
    <r>
      <t>UNKNOWN</t>
    </r>
    <r>
      <rPr>
        <vertAlign val="superscript"/>
        <sz val="10"/>
        <rFont val="Arial"/>
        <family val="2"/>
      </rPr>
      <t>+</t>
    </r>
    <r>
      <rPr>
        <sz val="10"/>
        <rFont val="Arial"/>
        <family val="2"/>
      </rPr>
      <t>:  no country information is given</t>
    </r>
  </si>
  <si>
    <t>Internal</t>
  </si>
  <si>
    <t>Vol (GB)</t>
  </si>
  <si>
    <t>MLS</t>
  </si>
  <si>
    <t>OMI</t>
  </si>
  <si>
    <t>Instrument</t>
  </si>
  <si>
    <t>NRT Total</t>
  </si>
  <si>
    <t>MODIS - Aqua</t>
  </si>
  <si>
    <t>MODIS - Terra</t>
  </si>
  <si>
    <t>AMSR-E **</t>
  </si>
  <si>
    <t># of Products</t>
  </si>
  <si>
    <t>Distribution Volume (GBs)</t>
  </si>
  <si>
    <t># of Files *</t>
  </si>
  <si>
    <t># of File Distributed*</t>
  </si>
  <si>
    <t>Ingest not tracked</t>
  </si>
  <si>
    <t>NSIDC ECS only</t>
  </si>
  <si>
    <t>include ANGe</t>
  </si>
  <si>
    <t>(includes ancillary data)</t>
  </si>
  <si>
    <t>(includes data deleted from archive)</t>
  </si>
  <si>
    <t>(excludes data deleted from archive)</t>
  </si>
  <si>
    <t>Unresolved</t>
  </si>
  <si>
    <t>Network (.net)</t>
  </si>
  <si>
    <t>Commercial (.com)</t>
  </si>
  <si>
    <t>United States Educational</t>
  </si>
  <si>
    <t>United States Government</t>
  </si>
  <si>
    <t>Organization (.org)</t>
  </si>
  <si>
    <t>Great Britain</t>
  </si>
  <si>
    <t>FY10 Repeat Visitors
 (2 or more visits)</t>
  </si>
  <si>
    <t>The volume of data (in GBs) successfully delivered to Public users.  This includes all file types, including METADATA.</t>
  </si>
  <si>
    <t>EMS counts individual files as distinct products.  This is roughly equivalent to counting EOS granules, although in the case of some EOS instrument data, a granule may contain more than one file.  If so, the files are counted as individual products. In counting unique products, A product having two different version numbers was considered two unique data products.</t>
  </si>
  <si>
    <t xml:space="preserve">The Product Distribution trend is calculated based on the data available in EMS except for the OBPG data that were obtained from the Ocean Color web site. Historical data for FY96 thru FY99  are not included in this report, but are available as reported totals. Interested users should contact EMS staff for the historical data.
</t>
  </si>
  <si>
    <t>Product and Volume Distribution Trend</t>
  </si>
  <si>
    <t>Distribution
(Non-CDDIS Products)</t>
  </si>
  <si>
    <t>The number of distinct (i.e., counted once) users receiving science data or metadata during the report period.</t>
  </si>
  <si>
    <t>includes ANGe (LaTIS)</t>
  </si>
  <si>
    <t>Ranking</t>
  </si>
  <si>
    <t>Fiscal Year</t>
  </si>
  <si>
    <t>2011-01</t>
  </si>
  <si>
    <t>2011-02</t>
  </si>
  <si>
    <t>2011-03</t>
  </si>
  <si>
    <t>2011-04</t>
  </si>
  <si>
    <t>2011-05</t>
  </si>
  <si>
    <t>2011-06</t>
  </si>
  <si>
    <t>2011-07</t>
  </si>
  <si>
    <t>2011-08</t>
  </si>
  <si>
    <t>2011-09</t>
  </si>
  <si>
    <t>2010-10</t>
  </si>
  <si>
    <t>2010-11</t>
  </si>
  <si>
    <t>2010-12</t>
  </si>
  <si>
    <t>LARCANGE</t>
  </si>
  <si>
    <t>Level 1B Calibrated Radiances - 1km</t>
  </si>
  <si>
    <t>Geolocation - 1km</t>
  </si>
  <si>
    <t>Level 1B Calibrated Radiances - 500m</t>
  </si>
  <si>
    <t>Level 2 Aerosol</t>
  </si>
  <si>
    <t>MOD05_L2</t>
  </si>
  <si>
    <t>Level 2 Total Precipitable Water Vapor Test Results</t>
  </si>
  <si>
    <t>GPS_ACORB</t>
  </si>
  <si>
    <t>GPS AC Orbit Solution Product</t>
  </si>
  <si>
    <t>FY11</t>
  </si>
  <si>
    <t>FY2011 Top 10 Products Distributed By #Files</t>
  </si>
  <si>
    <t>FY2011 Top 10 Products Distributed By Volume*</t>
  </si>
  <si>
    <t>FY2011</t>
  </si>
  <si>
    <t xml:space="preserve">Definitions for terms used in this report can be found in the Definitions worksheet. </t>
  </si>
  <si>
    <t>Top 10 Products Distributed By File Count **</t>
  </si>
  <si>
    <t># Repeat Visitors</t>
  </si>
  <si>
    <t>System Overall*</t>
  </si>
  <si>
    <t>System Overall *</t>
  </si>
  <si>
    <t>At the time of this report, the combined profile does not include OBPG.</t>
  </si>
  <si>
    <t>Iran</t>
  </si>
  <si>
    <t>Chile</t>
  </si>
  <si>
    <t>Thailand</t>
  </si>
  <si>
    <t xml:space="preserve"> Data Users Only</t>
  </si>
  <si>
    <t>FY11 Repeat Visitors
 (2 or more visits)</t>
  </si>
  <si>
    <t>Files **</t>
  </si>
  <si>
    <t>* Some products are inherently larger than other files in size and therefore may skew the results.</t>
  </si>
  <si>
    <t>Internal User</t>
  </si>
  <si>
    <t>Science Team User</t>
  </si>
  <si>
    <t>Any user (human or machine) that transfers data inside the data providers network space for the purpose of backups, internal testing, hardware migration, temporary staging of standard products, etc.</t>
  </si>
  <si>
    <t>Any user formally associated with a defined EOS Science Team using data for objectives of the respective Science Team. If a Science Team user acts in dual capacities (e.g. as a Science Team User and a Public User) the user must use different credentials to access data or user will be assigned to science user by EMS.</t>
  </si>
  <si>
    <t>Any user who uses products obtained from the Data Providers for scientific or other uses. If a data provider does not assign user categories EMS automatically assigns all distributions to this category.</t>
  </si>
  <si>
    <t>Stage 3 (OBPG and ORNL do not provide ingest metrics as noted below)</t>
  </si>
  <si>
    <t>US - Foreign Trend</t>
  </si>
  <si>
    <r>
      <t>For "Repeat Visitors" run the</t>
    </r>
    <r>
      <rPr>
        <b/>
        <sz val="10"/>
        <rFont val="Arial"/>
        <family val="2"/>
      </rPr>
      <t xml:space="preserve"> Visitor Analysis</t>
    </r>
    <r>
      <rPr>
        <sz val="10"/>
        <rFont val="Arial"/>
        <family val="2"/>
      </rPr>
      <t xml:space="preserve">, </t>
    </r>
    <r>
      <rPr>
        <b/>
        <sz val="10"/>
        <rFont val="Arial"/>
        <family val="2"/>
      </rPr>
      <t>Visitor Retention</t>
    </r>
    <r>
      <rPr>
        <sz val="10"/>
        <rFont val="Arial"/>
        <family val="2"/>
      </rPr>
      <t xml:space="preserve"> report.  Adjust the </t>
    </r>
    <r>
      <rPr>
        <b/>
        <sz val="10"/>
        <rFont val="Arial"/>
        <family val="2"/>
      </rPr>
      <t>Visitor Duration</t>
    </r>
    <r>
      <rPr>
        <sz val="10"/>
        <rFont val="Arial"/>
        <family val="2"/>
      </rPr>
      <t xml:space="preserve"> filter to remove the two lowest visit durations.  Export the data to collect the histogram of the number of visitors by number of visits; NetInsight provides the number of visits groupings. 
</t>
    </r>
  </si>
  <si>
    <t>* represents the metrics based on the combined data (super profile) for all 11 data centers</t>
  </si>
  <si>
    <t>Data distributed to US public users are compared with those distributed to foreign public users. Public users are those who use products obtained from the data providers for scientific or other uses.</t>
  </si>
  <si>
    <t>Data distributed to US public users are compared with those distributed to foreign public users. Public users are those who use products obtained from the data providers
for scientific or other uses. Statistics are based on country information provided to EMS by data providers.</t>
  </si>
  <si>
    <t>The primary source of Web Metrics is EMS using the Unica NetInsight 8.3.0.2 interface.</t>
  </si>
  <si>
    <t>Total Archive (PBs)</t>
  </si>
  <si>
    <t xml:space="preserve">ASF </t>
  </si>
  <si>
    <t>PODAACDS</t>
  </si>
  <si>
    <t>2011-10</t>
  </si>
  <si>
    <t>2011-11</t>
  </si>
  <si>
    <t>2011-12</t>
  </si>
  <si>
    <t>2012-01</t>
  </si>
  <si>
    <t>2012-02</t>
  </si>
  <si>
    <t>2012-03</t>
  </si>
  <si>
    <t>2012-04</t>
  </si>
  <si>
    <t>2012-05</t>
  </si>
  <si>
    <t>2012-06</t>
  </si>
  <si>
    <t>2012-07</t>
  </si>
  <si>
    <t>2012-08</t>
  </si>
  <si>
    <t>2012-09</t>
  </si>
  <si>
    <t>*OBPG data for Oct 2011 - May 2012 taken from the Ocean Color web site</t>
  </si>
  <si>
    <t xml:space="preserve">US EDU </t>
  </si>
  <si>
    <t xml:space="preserve">US GOV </t>
  </si>
  <si>
    <t xml:space="preserve">US ORG </t>
  </si>
  <si>
    <t>Total for FY2012</t>
  </si>
  <si>
    <t>(OBPG data for Oct 2011 - May 2012 are not included since country information is not available)</t>
  </si>
  <si>
    <t>*OBPG data for Oct 2011 - May 2012 were taken from the Ocean Color web site</t>
  </si>
  <si>
    <t>OBPG *</t>
  </si>
  <si>
    <t>* OBPG data for October 2011 - May 2012 are not included since no product information is available</t>
  </si>
  <si>
    <t>MAT1NXSLV</t>
  </si>
  <si>
    <t>MERRA 2D IAU Diagnostic, Single Level Meteorology, Time Average 1-hourly (2/3x1/2L1)</t>
  </si>
  <si>
    <t>MAI3CPASM</t>
  </si>
  <si>
    <t>MERRA 3D IAU State, Meteorology Instantaneous 3-hourly (p-coord, 1.25x1.25L42)</t>
  </si>
  <si>
    <t>NLDAS_FORA0125_H</t>
  </si>
  <si>
    <t>NLDAS Primary Forcing Data L4 Hourly 0.125 x 0.125 degree V002</t>
  </si>
  <si>
    <t>GPS_IGUORB</t>
  </si>
  <si>
    <t>GPS Ultra-Rapid Combined Orbit Solution Product</t>
  </si>
  <si>
    <t>Note:  OBPG users for October 2011 - May 2012 are not included since no user information is available</t>
  </si>
  <si>
    <t>FY12</t>
  </si>
  <si>
    <t>LPDAAC
DEM</t>
  </si>
  <si>
    <t>LPDAAC
LTA</t>
  </si>
  <si>
    <t>LARC ANGE</t>
  </si>
  <si>
    <t>LPDAAC V0</t>
  </si>
  <si>
    <t>NSIDC
SRCHLT</t>
  </si>
  <si>
    <t>*OBPG data for Oct 2011 - May 2012taken from the Ocean Color web site</t>
  </si>
  <si>
    <t>FY2012 Top 10 Products Distributed By Volume*</t>
  </si>
  <si>
    <t>FY2012 Top 10 Products Distributed By #Files</t>
  </si>
  <si>
    <t>FY2012</t>
  </si>
  <si>
    <t>2011-10-01 - 2012-09-30</t>
  </si>
  <si>
    <t>1995-01-01 - 2012-09-30</t>
  </si>
  <si>
    <t>Distribution of the Near-Real Time (NRT) Products during FY2012</t>
  </si>
  <si>
    <t>*   Metadata are excluded</t>
  </si>
  <si>
    <t>**  Includes the NRT products from GHRC and MODAPS</t>
  </si>
  <si>
    <t>Number of Unregistered
Users ***</t>
  </si>
  <si>
    <t>*** Represents the number of unique IP hosts/e-mail addresses used to retrieve products from the Rapid Response System</t>
  </si>
  <si>
    <r>
      <t xml:space="preserve">
</t>
    </r>
    <r>
      <rPr>
        <sz val="36"/>
        <rFont val="Arial"/>
        <family val="2"/>
      </rPr>
      <t xml:space="preserve">
EOSDIS 
FY2012 
Annual Metrics Report</t>
    </r>
    <r>
      <rPr>
        <sz val="10"/>
        <rFont val="Arial"/>
        <family val="2"/>
      </rPr>
      <t xml:space="preserve">
</t>
    </r>
  </si>
  <si>
    <t xml:space="preserve"> (Oct. 1, 2011 to Sept. 30, 2012)</t>
  </si>
  <si>
    <t xml:space="preserve">The CDDIS file counts were extremely high due to the distribution of the data products of which temporal resolution is less than 24 hours. In this report,  their file counts were converted to daily counts. There are three types of products of which file counts were converted to the daily counts: subdaily, hourly, and high rate. The conversion procedures are as follows:
1. For each product, obtain the number of files distributed to one IP Host for a given day 
2. For subdaily, hourly and high rate products, compute the daily file counts using the formulae,
   a. For subdaily products, converted  # of files = original # of files divided by 2 (if 1 to 2 files were distributed to one user, it was counted as 1 converted file)
   b. For hourly products, converted  # of files = original # of files divided by 24 (if 1 to 24 files were distributed to one user, it was counted as 1 converted file). 
   c. For high rate products, converted  # of files = original # of files divided by 96 (if 1 to 96 files were distributed to one user, it was counted as 1 converted file)
3. Sum up the converted # of files over a year
Query: 
- FY12_annual_CDDIS_products_by_month
- FY12_annual_CDDIS_products_by_domain
</t>
  </si>
  <si>
    <t xml:space="preserve">Public-Science User Trend metrics show the numbers of distinct users for all user types for  FY2007 -  FY2012.
</t>
  </si>
  <si>
    <t>FY2012 Web Visitors for Visits of one minute or more</t>
  </si>
  <si>
    <t>FY2012 from All Data Centers (For visits &gt;= I min.)</t>
  </si>
  <si>
    <t>Malaysia</t>
  </si>
  <si>
    <t>Pakistan</t>
  </si>
  <si>
    <t>Peru</t>
  </si>
  <si>
    <t>Dates:  Oct 1, 2011  through Sep 30, 2012</t>
  </si>
  <si>
    <t xml:space="preserve">OBPG </t>
  </si>
  <si>
    <t>FY12 Repeat Visitors
 (2 or more visits)</t>
  </si>
  <si>
    <t>*  Some products are inherently larger than other files in size and therefore may skew the results.</t>
  </si>
  <si>
    <t>USA</t>
  </si>
  <si>
    <t>CHINA</t>
  </si>
  <si>
    <t>FRANCE</t>
  </si>
  <si>
    <t>JAPAN</t>
  </si>
  <si>
    <t>GERMANY</t>
  </si>
  <si>
    <t>KOREA, SOUTH</t>
  </si>
  <si>
    <t>UNITED KINGDOM</t>
  </si>
  <si>
    <t>BELGIUM</t>
  </si>
  <si>
    <t>CANADA</t>
  </si>
  <si>
    <t>AUSTRALIA</t>
  </si>
  <si>
    <t>TAIWAN</t>
  </si>
  <si>
    <t>RUSSIA</t>
  </si>
  <si>
    <t>DENMARK</t>
  </si>
  <si>
    <t>BRAZIL</t>
  </si>
  <si>
    <t>ITALY</t>
  </si>
  <si>
    <t>NETHERLANDS</t>
  </si>
  <si>
    <t>SPAIN</t>
  </si>
  <si>
    <t>INDIA</t>
  </si>
  <si>
    <t>AUSTRIA</t>
  </si>
  <si>
    <t>SWEDEN</t>
  </si>
  <si>
    <t>INDONESIA</t>
  </si>
  <si>
    <t>PORTUGAL</t>
  </si>
  <si>
    <t>CZECH REPUBLIC</t>
  </si>
  <si>
    <t>GUATEMALA</t>
  </si>
  <si>
    <t>IRAN</t>
  </si>
  <si>
    <t>POLAND</t>
  </si>
  <si>
    <t>MEXICO</t>
  </si>
  <si>
    <t>ARGENTINA</t>
  </si>
  <si>
    <r>
      <t>EU</t>
    </r>
    <r>
      <rPr>
        <vertAlign val="superscript"/>
        <sz val="10"/>
        <color theme="1"/>
        <rFont val="Arial"/>
        <family val="2"/>
      </rPr>
      <t xml:space="preserve"> 1</t>
    </r>
  </si>
  <si>
    <r>
      <t>China</t>
    </r>
    <r>
      <rPr>
        <vertAlign val="superscript"/>
        <sz val="10"/>
        <color theme="1"/>
        <rFont val="Arial"/>
        <family val="2"/>
      </rPr>
      <t xml:space="preserve"> 2</t>
    </r>
  </si>
  <si>
    <t>1. EU includes 27 European Union member countries</t>
  </si>
  <si>
    <t>2. China includes only People's Republic of China and does not include Taiwan or Hong Kong</t>
  </si>
  <si>
    <r>
      <t>Unknown</t>
    </r>
    <r>
      <rPr>
        <vertAlign val="superscript"/>
        <sz val="10"/>
        <color theme="1"/>
        <rFont val="Arial"/>
        <family val="2"/>
      </rPr>
      <t xml:space="preserve"> 3</t>
    </r>
  </si>
  <si>
    <t>3. This represents the data users whose countries are unknown</t>
  </si>
  <si>
    <t>Other Foreign Countries</t>
  </si>
  <si>
    <t>Note: Beginning in FY2012, "LARC ORDERS" metrics include those for the CALIPSO products</t>
  </si>
  <si>
    <t>* OBPG data for Oct 2011 - May 2012 do not have domain information and their metrics are</t>
  </si>
  <si>
    <t xml:space="preserve">  included in "Unknown".  Please note that FY2012 metrics include the CALIPSO products.</t>
  </si>
  <si>
    <t>The 5 different types of the EMS users are defined in the "Definitions" Worksheet. Note that a data user who accessed multiple data centers in a given fiscal year is counted as one single user in the table below.</t>
  </si>
  <si>
    <t>CAL_LID_L1-VALSTAGE1-V3</t>
  </si>
  <si>
    <t>CALIPSO Lidar Level 1B profile data (CAL_LID_L1-ValStage1-V3)</t>
  </si>
  <si>
    <t>2.3 TB/day</t>
  </si>
  <si>
    <t>Distinct Registered LANCE Users</t>
  </si>
  <si>
    <t>2.2 TB/day</t>
  </si>
  <si>
    <t xml:space="preserve">LANCE FY2012 Metrics </t>
  </si>
  <si>
    <t xml:space="preserve">EOSDIS FY2012 Metrics </t>
  </si>
  <si>
    <t>0.6 M</t>
  </si>
  <si>
    <t>0.03 PB</t>
  </si>
  <si>
    <t>66 M</t>
  </si>
  <si>
    <t>AMSR-E</t>
  </si>
  <si>
    <t>Volume (TB)</t>
  </si>
  <si>
    <t>AMSR-E NRT</t>
  </si>
  <si>
    <t>AIRS/AMSU-A</t>
  </si>
  <si>
    <t>(excludes ancillary data but includes data deleted from archive)</t>
  </si>
  <si>
    <t>GESDISC NRT/NRT2</t>
  </si>
  <si>
    <t>MODAPS NRT/NRT2</t>
  </si>
  <si>
    <t>OMI NRT/NRT2</t>
  </si>
  <si>
    <t>LANCE Provider</t>
  </si>
  <si>
    <t>Near Real-time (NRT) Distribution represents the amount of data successfully distributed to registered users of the Land Atmosphere Near Real-time Capability for EOS (LANCE). LANCE provides access to near real-time data (&lt;3 hours from observation) from MODIS, AMSR-E, AIRS/AMSU-A, MLS and OMI instruments. Distribution metrics are presented  in Products, Volumes and Number of Users.</t>
  </si>
  <si>
    <t>Production of the Near-Real Time (NRT) Products during FY2012</t>
  </si>
  <si>
    <t>Archive is calculated by counting all data added to the archive during the Fiscal Year (not adjusting for deletion) across all EOSDIS data providers. Archive data for NRT and SNPP products were excluded. OBPG archive information is not available. Note that NRT and SNPP products are excluded.
Oracle Table Used:
- ArchiveInstProduct
Query:  
- FY12_annual_archive_summary</t>
  </si>
  <si>
    <t>17.1 TB/day</t>
  </si>
  <si>
    <t>LANCE</t>
  </si>
  <si>
    <t>Finland</t>
  </si>
  <si>
    <t>Poland</t>
  </si>
  <si>
    <t>Greece</t>
  </si>
  <si>
    <t>Portugal</t>
  </si>
  <si>
    <t>FY2012 from LANCE (For visits &gt;= I min.)</t>
  </si>
  <si>
    <t>Turkey</t>
  </si>
  <si>
    <t>United Arab Emirates</t>
  </si>
  <si>
    <t>Saudi Arabia</t>
  </si>
  <si>
    <t>Top 20 Domains For Visits &gt;= I Minute</t>
  </si>
  <si>
    <t>Following table presents web activity by the top 20 Countries from NetInsight sorted by # of Views  The data came from LANCE website profile.</t>
  </si>
  <si>
    <t>LANCE web visitors are characterized by the number of visits they make and how frequently they return. Visitors counted in the table below are those that stayed for one minute or more. Repeat Visitors are counted from the start of the Fiscal Year.</t>
  </si>
  <si>
    <t>Monthly</t>
  </si>
  <si>
    <t>Land Atmosphere Near Real-time Capability
 for EOS (LANCE) Summary</t>
  </si>
  <si>
    <t>EOSDIS Summary</t>
  </si>
  <si>
    <t>636 M</t>
  </si>
  <si>
    <t>NRT
Archive &amp;
Distribution</t>
  </si>
  <si>
    <t>Average archive growth for the Near Real-time (NRT) products is calculated by dividing the total NRT volume generated by all LANCE providers by 366 (days). Total archive volume represents two weeks worth of production volume of the NRT products (note that all NRT products are kept only for 2 weeks ). It was calculated by multiplying average archive growth by 14 (days). For distribution, both monthly and yearly metrics are presented in this report. In addition to monthly distribution volume and file counts, the yearly totals for unique products, files distributed, distribution volume and users are presented in this report. The AIRS metrics include those for AIRS and AMSU-A. The AMSR-E metrics includes the metrics for the NRT products generated by MODAPS and GHRC. 
Query:  
- FY12_annual_NRT_Distribution
- FY12_annual_NRT_Archive</t>
  </si>
  <si>
    <t>Number of
Registered
Users</t>
  </si>
  <si>
    <t xml:space="preserve">The Product Distribution data for FY2012 is based on the data captured in EMS with the exception of the metrics for the MODIS ocean color and SST products for October 2011 - May 2012 that were obtained from the OBPG website (http://oceancolor.gsfc.nasa.gov/cgi/ocdist_stats.cgi). LANCE NRT data is not included in these trend charts.
The distribution trend does not include historical annual reports where those metrics cannot be reproduced and are available only as totals. However, the historical hard copy files of data with information for FY96 -  FY99 are available from EMS. It must be noted that the EMS metrics for FY00 and FY01 are lower than those based on the historical annual reports due to non-availability of data used in those annual reports. Although the EMS metrics data may not be perfect, these data have the advantage of being readily reproducible from the available metrics sources.
</t>
  </si>
  <si>
    <t xml:space="preserve">The volume distribution data for FY2012 is based on the data captured in EMS with the exception of the metrics for the MODIS ocean color and SST products for October 2011 - May 2012 that were obtained from the OBPG website (http://oceancolor.gsfc.nasa.gov/cgi/ocdist_stats.cgi). LANCE NRT data is not included in these trend charts.
The volume distribution trend does not include historical annual reports where those metrics cannot be reproduced and are available only as totals. However, the historical hard copy files with information for FY96 -  FY99 are available from EMS. It must be noted that the EMS metrics for FY00 and FY01 are lower than those based on the historical annual reports due to non-availability of data used in those annual reports. Although the EMS metrics data may not be perfect, these data have the advantage of being readily reproducible from the available metrics sources.
</t>
  </si>
  <si>
    <t># Repeat Visitors
since start</t>
  </si>
  <si>
    <t xml:space="preserve">Following table presents web activity by the top 20 Domains sorted by # of Visitors. Domains are as defined by NetInsight. The data came from one LANCE web profile and all statistics are strictly based on domains resolved by NetInsight, using host information.
</t>
  </si>
  <si>
    <t xml:space="preserve">LANCE web activity is measured by number of visits made, the number of pages viewed and the number of distinct visitors for the LANCE website.  The number of hosts counts the distinct IP addresses of the visitors. Repeat visitors is a count of those visitors who made at least two visits since the start of web activity measurements or in the fiscal year.
Web metrics are presented for visits of one minute or greater. Visits of at least one minute are considered to represent significant work accomplished, and many of the shorter visits are of less than a second.   </t>
  </si>
  <si>
    <t>CDDIS *</t>
  </si>
  <si>
    <t>1.5 M</t>
  </si>
  <si>
    <t>2.6 M</t>
  </si>
  <si>
    <t>Total archive size is calculated by counting all data volume added to the archive (less the data products marked for deletion) since the archive began. Note that SNPP products are excluded. For description of NRT archive size, see Row 8.
Oracle Table Used:
- ArchiveInstProduct
Query:  FY12_annual_total_archive_summary</t>
  </si>
  <si>
    <t>LARCANGE **</t>
  </si>
  <si>
    <t>LARCECS **</t>
  </si>
  <si>
    <t>7.4 PB</t>
  </si>
  <si>
    <t>This report presents statistics on data metrics and web activities at the EOSDIS DAACs during Fiscal Year 2012 (October 1, 2011 through September 30, 2012) from the Earth Science Data and Information System (ESDIS) Metrics System (EMS).</t>
  </si>
  <si>
    <t>EMS supports the ESDIS project management by collecting and organizing various metrics from the Earth Observing System (EOS) Data and Information System (DIS) DAACs and other sources.  The EMS collects and presents data on the usage of products and services delivered via the Internet or managed in EOSDIS archives.</t>
  </si>
  <si>
    <t>EMS consists of a Data Metrics component and a Web Metrics component.  The Data Metrics component provides statistics on data ingest, archive and distribution plus data users profile information. The Web Metrics component provides statistics on web site visits, views and visitors with a variety of related parameters.</t>
  </si>
  <si>
    <t>This report contains tables and graphs of FY2012 statistics and comparisons to previous years.  Values for previous fiscal years are produced from EMS unless noted otherwise.  Summary tables, text, graphs, and more detailed statistics tables are also included. As before, metrics for the Near Real-Time (NRT) products are presented in a separate spreadsheet and their metrics are not used in the distribution trend analyses presented in this report. A separate summary table, called LANCE_Summary, for NRT products is added to the FY2012 Report. Beginning in FY2012, the CALIPSO metrics are included in the ASDC tables and their metrics were used in the trend analyses. All bots-related distributions (downloads by Internet search engines for indexing purposes) are excluded in the ASF metrics.</t>
  </si>
  <si>
    <t>5.4 TB/day</t>
  </si>
  <si>
    <r>
      <t>Unique Data Sets:</t>
    </r>
    <r>
      <rPr>
        <sz val="10"/>
        <rFont val="Arial"/>
        <family val="2"/>
      </rPr>
      <t xml:space="preserve"> Total number of unique data sets distributed in the fiscal year. 
</t>
    </r>
    <r>
      <rPr>
        <b/>
        <sz val="10"/>
        <rFont val="Arial"/>
        <family val="2"/>
      </rPr>
      <t>Distinct Users of EOSDIS Data and Services</t>
    </r>
    <r>
      <rPr>
        <sz val="10"/>
        <rFont val="Arial"/>
        <family val="2"/>
      </rPr>
      <t xml:space="preserve">: Total unique users across EOSDIS Data Users and Web Visitors, per DAAC and summed (does not include LANCE Web Visitors)
</t>
    </r>
    <r>
      <rPr>
        <b/>
        <sz val="10"/>
        <rFont val="Arial"/>
        <family val="2"/>
      </rPr>
      <t>Web Site Visits:</t>
    </r>
    <r>
      <rPr>
        <sz val="10"/>
        <rFont val="Arial"/>
        <family val="2"/>
      </rPr>
      <t xml:space="preserve"> Sum of web visits for DAACs and LANCE data providers where a visit represents a user session not broken by more than 30 minutes and a duration of at least one minute
</t>
    </r>
    <r>
      <rPr>
        <b/>
        <sz val="10"/>
        <rFont val="Arial"/>
        <family val="2"/>
      </rPr>
      <t>Average Archive Growth:</t>
    </r>
    <r>
      <rPr>
        <sz val="10"/>
        <rFont val="Arial"/>
        <family val="2"/>
      </rPr>
      <t xml:space="preserve">  Sum across reporting DAACs of the data volume added to the individual archives divided by the days in the year
</t>
    </r>
    <r>
      <rPr>
        <b/>
        <sz val="10"/>
        <rFont val="Arial"/>
        <family val="2"/>
      </rPr>
      <t xml:space="preserve">Total Archive Volume: </t>
    </r>
    <r>
      <rPr>
        <sz val="10"/>
        <rFont val="Arial"/>
        <family val="2"/>
      </rPr>
      <t xml:space="preserve">Sum across reporting DAACs of the data volumes in the archive as of end of the fiscal year
</t>
    </r>
    <r>
      <rPr>
        <b/>
        <sz val="10"/>
        <rFont val="Arial"/>
        <family val="2"/>
      </rPr>
      <t>End User Distribution Products:</t>
    </r>
    <r>
      <rPr>
        <sz val="10"/>
        <rFont val="Arial"/>
        <family val="2"/>
      </rPr>
      <t xml:space="preserve"> Total number of products distributed from all reporting DAACs and LANCE data providers
</t>
    </r>
    <r>
      <rPr>
        <b/>
        <sz val="10"/>
        <rFont val="Arial"/>
        <family val="2"/>
      </rPr>
      <t>End User Average Distribution Volume:</t>
    </r>
    <r>
      <rPr>
        <sz val="10"/>
        <rFont val="Arial"/>
        <family val="2"/>
      </rPr>
      <t xml:space="preserve">  Sum across reporting DAACs and LANCE data providers of the data volume distributed for the fiscal year divided by the days in the year</t>
    </r>
  </si>
  <si>
    <t>Average Production Growth</t>
  </si>
  <si>
    <t>Total Production Volume</t>
  </si>
  <si>
    <r>
      <t>Unique Data Sets:</t>
    </r>
    <r>
      <rPr>
        <sz val="10"/>
        <rFont val="Arial"/>
        <family val="2"/>
      </rPr>
      <t xml:space="preserve"> Total number of unique data sets distributed in the fiscal year
</t>
    </r>
    <r>
      <rPr>
        <b/>
        <sz val="10"/>
        <rFont val="Arial"/>
        <family val="2"/>
      </rPr>
      <t>Distinct Registered LANCE Users</t>
    </r>
    <r>
      <rPr>
        <sz val="10"/>
        <rFont val="Arial"/>
        <family val="2"/>
      </rPr>
      <t xml:space="preserve">: Total number of unique LANCE users who registered and retrieved NRT products from all LANCE data providers, excluding the unregistered users who downloaded imagery products from the MODIS Rapid Response System
</t>
    </r>
    <r>
      <rPr>
        <b/>
        <sz val="10"/>
        <rFont val="Arial"/>
        <family val="2"/>
      </rPr>
      <t>Web Site Visits:</t>
    </r>
    <r>
      <rPr>
        <sz val="10"/>
        <rFont val="Arial"/>
        <family val="2"/>
      </rPr>
      <t xml:space="preserve"> Sum of web visits for LANCE data providers where a visit represents a user session not broken by more than 30 minutes and a duration of at least one minute
</t>
    </r>
    <r>
      <rPr>
        <b/>
        <sz val="10"/>
        <rFont val="Arial"/>
        <family val="2"/>
      </rPr>
      <t>Average Production Growth:</t>
    </r>
    <r>
      <rPr>
        <sz val="10"/>
        <rFont val="Arial"/>
        <family val="2"/>
      </rPr>
      <t xml:space="preserve">  Sum of the NRT data volume generated by all LANCE providers divided by the days in the year, including the NRT and NRT2 processing streams
</t>
    </r>
    <r>
      <rPr>
        <b/>
        <sz val="10"/>
        <rFont val="Arial"/>
        <family val="2"/>
      </rPr>
      <t>Total Production Volume:</t>
    </r>
    <r>
      <rPr>
        <sz val="10"/>
        <rFont val="Arial"/>
        <family val="2"/>
      </rPr>
      <t xml:space="preserve"> Two weeks worth of production volume of the NRT/NRT2 data products, calculated by multiplying Average Production Growth by 14 (days) assuming the deletion of the NRT/NRT2 products two weeks after production
</t>
    </r>
    <r>
      <rPr>
        <b/>
        <sz val="10"/>
        <rFont val="Arial"/>
        <family val="2"/>
      </rPr>
      <t>End User Distribution Products:</t>
    </r>
    <r>
      <rPr>
        <sz val="10"/>
        <rFont val="Arial"/>
        <family val="2"/>
      </rPr>
      <t xml:space="preserve"> Total number of products distributed from all reporting LANCE data providers
</t>
    </r>
    <r>
      <rPr>
        <b/>
        <sz val="10"/>
        <rFont val="Arial"/>
        <family val="2"/>
      </rPr>
      <t>End User Average Distribution Volume:</t>
    </r>
    <r>
      <rPr>
        <sz val="10"/>
        <rFont val="Arial"/>
        <family val="2"/>
      </rPr>
      <t xml:space="preserve">  Sum across reporting LANCE data providers of the data volume distributed for the fiscal year divided by the days in the year</t>
    </r>
  </si>
  <si>
    <t>Ingest is the amount of data coming into a DAAC over a period of time and includes all product levels.  For this report, the data is presented as the amount of data entered into each DAAC during FY2012.  The sum of all data centers is the total ingest for EOSDIS. OBPG and ORNL are unable to provide ingest metrics at this time.</t>
  </si>
  <si>
    <t>This table shows the amount of data added to the archive over a period of time and includes all products levels.  Archive metrics for OBPG and NSIDC V0 are not available at this time.</t>
  </si>
  <si>
    <t>DAAC</t>
  </si>
  <si>
    <t xml:space="preserve">Distribution provides the amount of data successfully distributed to Public Users. Distribution metrics are presented in Products and Volumes:  by DAAC, by domain, and by the Top 20 in both categories. </t>
  </si>
  <si>
    <t>Products Distributed by DAAC</t>
  </si>
  <si>
    <t>Distribution by DAAC</t>
  </si>
  <si>
    <t>Volume Distributed by DAAC</t>
  </si>
  <si>
    <t>Near Real-Time (NRT) production represents the amount of data generated by the Land Atmosphere Near Real-time Capability for EOS (LANCE) data providers, including the two identical processing systems, NRT and NRT2.</t>
  </si>
  <si>
    <t>Tables below show the number of unique data products distributed to public users during FY2012. 
In counting unique products, metadata were excluded. NRT products are not included.</t>
  </si>
  <si>
    <t>Distribution metrics for foreign public users are compared. Statistics are based on country information provided to EMS by the 12 data distributing EOSDIS DAACs. Note that OBPG data for October 2011 - May 2012 are not included since no country information is available.</t>
  </si>
  <si>
    <t xml:space="preserve">EOSDIS web activity is measured by number of Visits made, the number of pages Viewed and the number of distinct Visitors.  The number of Hosts counts the distinct IP addresses of the Visitors. Repeat visitors is a count of those visitors who made at least two visits since ESDIS began measuring web activity
Web metrics are presented for visits of one minute or greater.   Visits of at least one minute are considered to represent significant work accomplished, and many of the shorter visits are of less than a second.  
Eleven of the twelve EOSDIS DAACs report web metrics at this time; all except OBPG.  </t>
  </si>
  <si>
    <t>* represents the metrics based on the combined data (super profile) for all 11 DAACs.</t>
  </si>
  <si>
    <t>This worksheet presents web activity by the top 20 Countries from NetInsight sorted by # of Views.  The data came from 11 EOSDIS DAAC profiles (see the DAACs for Stage 3 in the "Data Users" Worksheet).</t>
  </si>
  <si>
    <t xml:space="preserve">Note: Fiscal year data are compared using the sums across data generated from individual DAAC profiles.. </t>
  </si>
  <si>
    <t>Metrics describing the ingest, archive and distribution of EOSDIS science data at EOSDIS DAACs. This EOSDIS Annual Report presents data metrics from EOSDIS DAACs. Most metrics can be found in the EMS HTMLDB interface (http://ops1.ems.eosdis.nasa.gov: 8000/pls/apex/f?p=111).  Metrics from other sources are noted in the report where applicable.</t>
  </si>
  <si>
    <t>Ingest is the amount of data coming into a DAAC over a period of time and includes all product levels.</t>
  </si>
  <si>
    <t xml:space="preserve">Metrics data grouped by “DAAC”, augmented with external data, includes all twelve DAACs. </t>
  </si>
  <si>
    <t xml:space="preserve">Metrics data presented by the major contributing DAACs, often accompanied by a graphic. </t>
  </si>
  <si>
    <t>Ingest is calculated from those data providers reporting Ingest (CDDIS, GES DISC, GHRC, LARC ANGe, LARC ECS, LP DAAC, MODAPS, NSIDC, PO.DAAC, SEDAC) combining across all of these DAACs. ORNL and OBPG are not providing ingest metrics to EMS. Note that NRT and SNPP products are excluded.
Oracle Table Used:
- IngestProductSummary
Query:  FY12_annual_ingest_summary</t>
  </si>
  <si>
    <t>Distribution is calculated for both products (as files) and volumes successfully sent to Public users, per DAAC and summed across DAACs.  A set of filters is defined to account for anomalies in the data.  The distribution data is also presented by domain and country receiving the data. Top 20 countries and top 10 products are also identified.  To improve efficiency and productivity, a subset of the  "distdailysummary" table was created and used for the FY2012 report. The subsetted table includes two extra variables, "domain" and "newnation." They are the variables containing end users' network domains and country names that were inconsistent and manually corrected by SPSO staff.
Subsetted Oracle Table: 
- SPSO_USER_FY12_DOMAIN
Filters:  
- ASF bots distributions used for indexing purposes by Internet search engines (i.e., Google, MSN, etc.)
- excludes Metadata products for product counts 
- excludes all NRT products
- excludes non-MODIS/MERIS products from OBPG         
Query: 
- FY12_annual_products_by_month
- FY12_annual_volume_by_month
- FY12_annual_products_by_domain
- FY12_annual_volume_by_domain
- FY12_annual_country_by_product
- FY12_annual_country_by_volume
- FY12_annual_top_products_by_product
- FY12_annual_top_products_by_volume
- FY12_annual_distinct_products</t>
  </si>
  <si>
    <t>Data products are counted as the distinct EOSDIS products successfully distributed during the fiscal year (FY) to Public users across all DAACs; not counting NRT and SNPP Products. Product ID and algorithm version number were used to identify unique data sets. A product having two different version numbers was considered two unique data products.
Query name: FY12_annual_distinct_products</t>
  </si>
  <si>
    <t>Data Users presents the number of Public users who received data products. Repeat users are those users who received data more than once in the FY. Data users are presented by DAAC and by domain (the affiliation of the user based on IP address and country). For repeat users, an intermediate Oracle table was used. Users for  NRT and SNPP products were excluded.  Registered NRT user counts were obtained from an Oracle Materialized View created for LANCE Project: LANCEDISTDAILYSUMMARYMV.
Intermediate Oracle Table:
- SPSO_USER_REPEAT_FY12
Filters:
- ASF bots distributions used for indexing purposes by Internet search engines (i.e., Google, MSN, etc.)  
- exclude all NRT users         
Query:  
- FY12_annual_users_by_domain
- FY12_annual_repeat_users_by_domain
- FY12_annual_registered_NRT_users</t>
  </si>
  <si>
    <t>EOSDIS web activity is collected via the EMS NetInsight tool, collecting selected metrics for each DAAC, or combining the NRT metrics into the LANCE Web Sites profile.</t>
  </si>
  <si>
    <t>Web Activity by DAAC</t>
  </si>
  <si>
    <t xml:space="preserve">In NetInsight, use the Executive Dashboard to get the period (fiscal year) totals; adjust Visit Duration filter for visits of one minute or more.
For count of "Hosts" use the Visitor Analysis, Host report -- capture total records.
For "Repeat Visitors" run the Visitor Analysis, Visitor Retention report and count the visitors with 2 or more visits (this gives Repeat Visitors in the current Fiscal Year)
EOSDIS DAACs not contributing web metrics in FY2012: OBPG (future)
</t>
  </si>
  <si>
    <t xml:space="preserve">For Top 20 Domains, use the combined profile of all DAACs ("allcl' profile) found on the Unica NetInsight 8.3.0.2
 implementation;  run the NetInsight Visitor Analysis, Domain report for the FY.  Select "Filter Group" as "All DAACS" and adjust the Visit Duration filter to remove the two lowest visit durations.  Adjust the "Rows" to 20 and export the data.  This is for visits &gt;= 1 minute and sorted by the # of Visitors.  </t>
  </si>
  <si>
    <t xml:space="preserve">For Top 20 Countries, use the combined profile of all DAACs ("allcl' profile) found on the Unica NetInsight 8.3.0.2
 implementation; run the NetInsight Geographic Analysis, Country report for the FY. Select "Filter Group" as "All DAACS" and  adjust the Visit Duration filter to remove the two lowest visit durations. Adjust the "Rows" to 20 and export the data. This is for visits &gt;= 1 minute and sorted by the # of Visitors.  </t>
  </si>
  <si>
    <t xml:space="preserve">EMS data users include those who retrieved either science or metadata.
Using NetInsight, per DAAC, run the Visitor Analysis, Hosts report for the FY2012 date range.   Adjust the Visit Duration filter to remove the two lowest visit durations so that the values represent visitors for visits of one minute or more.  (Also, run the Visitor Analysis, Visitors report to get the list or count of visitors by host+browser.) 
Compare the set of data user host names and web visitor host names into a unique list to determine the how many host names apply to both systems and how many are distinct.  Sum the values across all DAACs to get totals. 
For the Total User count, start with the Visitors+ Browsers (larger number), add the distinct data users, and add in the data users of DAACs for which EMS is not yet collecting web metrics. 
</t>
  </si>
  <si>
    <t>Web Trend metrics are determined in the same manner as the Web Activity by DAAC worksheet above, performed for  FY2007 -  FY2012. Insufficient web activity metrics exists for years before FY2007.</t>
  </si>
  <si>
    <t>The Total Archive Size describes the EOSDIS archive at the end of FY2012. This includes all data (including ancillary) but not data marked for deletion.</t>
  </si>
  <si>
    <t xml:space="preserve">This worksheet presents web activity by the top 20 Domains sorted by # of Visitors. Domains are as defined by NetInsight. The data came from 11 EOSDIS DAAC profiles (see the DAACs for Stage 3 in the "Data Users" Worksheet). All statistics are strictly based on domains resolved by NetInsight, using host information.
</t>
  </si>
  <si>
    <t>Metrics describing the web activity at EOSDIS DAAC web sites and EOSDIS related web sites. This EOSDIS Annual Report presents web metrics by EOSDIS DAACs. These metrics can be found in the EMS NetInsight interface (https://ops-ni.ems.eosdis.nasa.gov/NetInsight/index.html)</t>
  </si>
  <si>
    <t>The Earth Sciences Data and Information System (ESDIS) Project (Code 423) prepared the following report on metrics from across the Earth Observation System Data and Information System (EOSDIS). The 12 Distributed Active Archive Centers (DAACs) of EOSDIS support different scientific disciplines and provide an individualized set of products and services to their science community and the public. Although discipline oriented, the DAACs engage in common data management functions of ingest, archive and distribution, as well as describing their data and services on web sites.
Metrics are collected on a daily basis from each DAAC.  The ESDIS Project collects these metrics in a tool called the ESDIS Metrics System (EMS).  DAAC analysts can view their detailed metrics to assess internal performance and trends.  The ESDIS Project combines these metrics, not for comparisons between the DAACs, but as a system level view of EOSDIS performance. This report provides snapshots of metrics as the combination of the individual DAACs and as a system.
During FY2012, additional metrics were collected in the EMS. OBPG has provided its distribution metrics to the EMS since May 2012 and the OBPG metrics used in this report are obtained from the EMS for June - September 2012 and the OBPG website for October 2011 - May 2012. Two other new sources are LPDAAC DEM and LPDAAC LTA providing the ASTER GDEM metrics. Format changes made to FY2012 are: 1) addition of a Land Atmosphere Near Real-time Capability for EOS (LANCE) summary table and 2) inclusion of the CALIPSO metrics in ASDC. Previously the CALIPSO metrics were presented in a separate spreadsheet.
In keeping with previous years, and in order to support trend comparisons, the metrics data are presented on a fiscal year basis, not by calendar year. These reports are posted online with metrics as far back as 1996. Each report includes some historical trend information.
If you have any questions or comments, please contact Jeanne Behnke at (301) 614-5326 or jeanne.behnke@nasa.gov or Kevin Murphy at (301) 614-5580 or kevin.j.murphy@nasa.gov.</t>
  </si>
  <si>
    <t>Web metrics data for EOSDIS became available as of FY2007, Data for FY2007 is complete for 7 DAACs and FY2008 is complete for 8 DAACs. Since FY2009, 11 DAACs provided webmetrics. These web metrics are for visits of one minute or more. Repeat visitors are counted as 2 or more visits since web activity measurements began for that DAAC.</t>
  </si>
  <si>
    <t>ORNL ***</t>
  </si>
  <si>
    <t>*   Archive size was derived from the archive values (6.98 TB and 95,704,005) as of 1/30/2013 provided by CDDIS</t>
  </si>
  <si>
    <t>**  Archive values for LaRCANGe and LaRCECS were provided by John Kusterer of ASDC</t>
  </si>
  <si>
    <t>*** Archive values were provided by B. McMurry of ORNL on 2/15/2013</t>
  </si>
</sst>
</file>

<file path=xl/styles.xml><?xml version="1.0" encoding="utf-8"?>
<styleSheet xmlns="http://schemas.openxmlformats.org/spreadsheetml/2006/main">
  <numFmts count="9">
    <numFmt numFmtId="43" formatCode="_(* #,##0.00_);_(* \(#,##0.00\);_(* &quot;-&quot;??_);_(@_)"/>
    <numFmt numFmtId="164" formatCode="0.000"/>
    <numFmt numFmtId="165" formatCode="[$-409]mmm\-yy;@"/>
    <numFmt numFmtId="166" formatCode="#,##0.0"/>
    <numFmt numFmtId="167" formatCode="0.0%"/>
    <numFmt numFmtId="168" formatCode="#,##0.000000"/>
    <numFmt numFmtId="169" formatCode="0.000000000000"/>
    <numFmt numFmtId="170" formatCode="0.0"/>
    <numFmt numFmtId="171" formatCode="_(* #,##0_);_(* \(#,##0\);_(* &quot;-&quot;??_);_(@_)"/>
  </numFmts>
  <fonts count="52">
    <font>
      <sz val="10"/>
      <name val="Arial"/>
    </font>
    <font>
      <sz val="10"/>
      <name val="Arial"/>
      <family val="2"/>
    </font>
    <font>
      <sz val="8"/>
      <name val="Arial"/>
      <family val="2"/>
    </font>
    <font>
      <b/>
      <sz val="14"/>
      <name val="Arial"/>
      <family val="2"/>
    </font>
    <font>
      <b/>
      <sz val="10"/>
      <name val="Arial"/>
      <family val="2"/>
    </font>
    <font>
      <sz val="10"/>
      <name val="Arial"/>
      <family val="2"/>
    </font>
    <font>
      <sz val="10"/>
      <color indexed="10"/>
      <name val="Arial"/>
      <family val="2"/>
    </font>
    <font>
      <sz val="10"/>
      <name val="Times New Roman"/>
      <family val="1"/>
    </font>
    <font>
      <sz val="12"/>
      <name val="Times New Roman"/>
      <family val="1"/>
    </font>
    <font>
      <b/>
      <sz val="10"/>
      <name val="Arial"/>
      <family val="2"/>
    </font>
    <font>
      <sz val="10"/>
      <color indexed="61"/>
      <name val="Arial"/>
      <family val="2"/>
    </font>
    <font>
      <sz val="10"/>
      <name val="Arial"/>
      <family val="2"/>
    </font>
    <font>
      <sz val="10"/>
      <name val="Arial"/>
      <family val="2"/>
    </font>
    <font>
      <strike/>
      <sz val="10"/>
      <name val="Arial"/>
      <family val="2"/>
    </font>
    <font>
      <u/>
      <sz val="14"/>
      <name val="Arial"/>
      <family val="2"/>
    </font>
    <font>
      <sz val="10"/>
      <name val="Arial"/>
      <family val="2"/>
    </font>
    <font>
      <sz val="10"/>
      <name val="Arial"/>
      <family val="2"/>
    </font>
    <font>
      <sz val="10"/>
      <name val="Arial"/>
      <family val="2"/>
    </font>
    <font>
      <sz val="10"/>
      <name val="Arial"/>
      <family val="2"/>
    </font>
    <font>
      <b/>
      <sz val="10"/>
      <color indexed="57"/>
      <name val="Arial"/>
      <family val="2"/>
    </font>
    <font>
      <b/>
      <sz val="10"/>
      <name val="Arial"/>
      <family val="2"/>
    </font>
    <font>
      <sz val="10"/>
      <name val="Arial"/>
      <family val="2"/>
    </font>
    <font>
      <sz val="12"/>
      <name val="Arial"/>
      <family val="2"/>
    </font>
    <font>
      <b/>
      <sz val="10"/>
      <name val="Arial Unicode MS"/>
      <family val="2"/>
    </font>
    <font>
      <sz val="10"/>
      <name val="Arial Unicode MS"/>
      <family val="2"/>
    </font>
    <font>
      <sz val="10"/>
      <name val="Calibri"/>
      <family val="2"/>
    </font>
    <font>
      <b/>
      <sz val="20"/>
      <name val="Arial"/>
      <family val="2"/>
    </font>
    <font>
      <sz val="20"/>
      <name val="Arial"/>
      <family val="2"/>
    </font>
    <font>
      <sz val="24"/>
      <name val="Arial"/>
      <family val="2"/>
    </font>
    <font>
      <b/>
      <sz val="24"/>
      <name val="Arial"/>
      <family val="2"/>
    </font>
    <font>
      <sz val="36"/>
      <name val="Arial"/>
      <family val="2"/>
    </font>
    <font>
      <sz val="10"/>
      <color indexed="8"/>
      <name val="Arial"/>
      <family val="2"/>
    </font>
    <font>
      <sz val="10"/>
      <name val="Arial"/>
      <family val="2"/>
    </font>
    <font>
      <b/>
      <sz val="12"/>
      <name val="Arial"/>
      <family val="2"/>
    </font>
    <font>
      <sz val="12"/>
      <name val="Arial"/>
      <family val="2"/>
    </font>
    <font>
      <sz val="10"/>
      <name val="Cambria"/>
      <family val="1"/>
    </font>
    <font>
      <b/>
      <sz val="8"/>
      <color rgb="FF3F863F"/>
      <name val="Arial"/>
      <family val="2"/>
    </font>
    <font>
      <sz val="8"/>
      <name val="Arial"/>
      <family val="2"/>
    </font>
    <font>
      <b/>
      <sz val="10"/>
      <name val="Cambria"/>
      <family val="1"/>
    </font>
    <font>
      <b/>
      <sz val="10"/>
      <name val="Arial"/>
      <family val="2"/>
    </font>
    <font>
      <sz val="10"/>
      <color rgb="FFFF0000"/>
      <name val="Arial"/>
      <family val="2"/>
    </font>
    <font>
      <strike/>
      <sz val="10"/>
      <color rgb="FFFF0000"/>
      <name val="Arial"/>
      <family val="2"/>
    </font>
    <font>
      <sz val="10"/>
      <color indexed="12"/>
      <name val="Arial"/>
      <family val="2"/>
    </font>
    <font>
      <sz val="10"/>
      <color indexed="8"/>
      <name val="Arial"/>
      <family val="2"/>
    </font>
    <font>
      <sz val="12"/>
      <color indexed="21"/>
      <name val="Arial"/>
      <family val="2"/>
    </font>
    <font>
      <sz val="10"/>
      <color theme="1"/>
      <name val="Arial"/>
      <family val="2"/>
    </font>
    <font>
      <b/>
      <sz val="11"/>
      <color theme="1"/>
      <name val="Calibri"/>
      <family val="2"/>
      <scheme val="minor"/>
    </font>
    <font>
      <vertAlign val="superscript"/>
      <sz val="10"/>
      <name val="Arial"/>
      <family val="2"/>
    </font>
    <font>
      <sz val="10"/>
      <color indexed="21"/>
      <name val="Arial"/>
      <family val="2"/>
    </font>
    <font>
      <sz val="10"/>
      <name val="Arial"/>
      <family val="2"/>
    </font>
    <font>
      <vertAlign val="superscript"/>
      <sz val="10"/>
      <color theme="1"/>
      <name val="Arial"/>
      <family val="2"/>
    </font>
    <font>
      <sz val="10"/>
      <name val="Arial"/>
    </font>
  </fonts>
  <fills count="9">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31"/>
        <bgColor indexed="64"/>
      </patternFill>
    </fill>
    <fill>
      <patternFill patternType="solid">
        <fgColor theme="9" tint="0.79998168889431442"/>
        <bgColor indexed="64"/>
      </patternFill>
    </fill>
    <fill>
      <patternFill patternType="gray0625"/>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ck">
        <color indexed="8"/>
      </left>
      <right style="medium">
        <color indexed="8"/>
      </right>
      <top/>
      <bottom style="medium">
        <color indexed="8"/>
      </bottom>
      <diagonal/>
    </border>
    <border>
      <left style="medium">
        <color indexed="8"/>
      </left>
      <right style="thick">
        <color indexed="8"/>
      </right>
      <top/>
      <bottom style="medium">
        <color indexed="8"/>
      </bottom>
      <diagonal/>
    </border>
    <border>
      <left style="thick">
        <color indexed="8"/>
      </left>
      <right style="medium">
        <color indexed="8"/>
      </right>
      <top style="medium">
        <color indexed="8"/>
      </top>
      <bottom style="medium">
        <color indexed="8"/>
      </bottom>
      <diagonal/>
    </border>
    <border>
      <left style="medium">
        <color indexed="8"/>
      </left>
      <right style="thick">
        <color indexed="8"/>
      </right>
      <top style="medium">
        <color indexed="8"/>
      </top>
      <bottom style="medium">
        <color indexed="8"/>
      </bottom>
      <diagonal/>
    </border>
    <border>
      <left style="thick">
        <color indexed="8"/>
      </left>
      <right style="medium">
        <color indexed="8"/>
      </right>
      <top style="medium">
        <color indexed="8"/>
      </top>
      <bottom style="thick">
        <color indexed="8"/>
      </bottom>
      <diagonal/>
    </border>
    <border>
      <left style="medium">
        <color indexed="8"/>
      </left>
      <right style="thick">
        <color indexed="8"/>
      </right>
      <top style="medium">
        <color indexed="8"/>
      </top>
      <bottom style="thick">
        <color indexed="8"/>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s>
  <cellStyleXfs count="7">
    <xf numFmtId="0" fontId="0" fillId="0" borderId="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51" fillId="0" borderId="0" applyFont="0" applyFill="0" applyBorder="0" applyAlignment="0" applyProtection="0"/>
  </cellStyleXfs>
  <cellXfs count="577">
    <xf numFmtId="0" fontId="0" fillId="0" borderId="0" xfId="0"/>
    <xf numFmtId="0" fontId="0" fillId="0" borderId="0" xfId="0" applyAlignment="1">
      <alignment horizontal="center"/>
    </xf>
    <xf numFmtId="0" fontId="0" fillId="0" borderId="1" xfId="0" applyBorder="1"/>
    <xf numFmtId="4" fontId="0" fillId="0" borderId="1" xfId="0" applyNumberFormat="1" applyBorder="1"/>
    <xf numFmtId="0" fontId="0" fillId="0" borderId="0" xfId="0" applyAlignment="1">
      <alignment horizontal="right"/>
    </xf>
    <xf numFmtId="4" fontId="0" fillId="0" borderId="0" xfId="0" applyNumberFormat="1"/>
    <xf numFmtId="3" fontId="0" fillId="0" borderId="0" xfId="0" applyNumberFormat="1"/>
    <xf numFmtId="0" fontId="4" fillId="0" borderId="0" xfId="0" applyFont="1"/>
    <xf numFmtId="0" fontId="0" fillId="0" borderId="1" xfId="0" applyBorder="1" applyAlignment="1">
      <alignment wrapText="1"/>
    </xf>
    <xf numFmtId="3" fontId="0" fillId="0" borderId="1" xfId="0" applyNumberFormat="1" applyBorder="1"/>
    <xf numFmtId="0" fontId="5" fillId="0" borderId="0" xfId="0" applyFont="1"/>
    <xf numFmtId="3" fontId="0" fillId="0" borderId="0" xfId="0" applyNumberFormat="1" applyBorder="1"/>
    <xf numFmtId="0" fontId="0" fillId="0" borderId="0" xfId="0" applyBorder="1"/>
    <xf numFmtId="165" fontId="0" fillId="0" borderId="0" xfId="0" applyNumberFormat="1"/>
    <xf numFmtId="166" fontId="0" fillId="0" borderId="0" xfId="0" applyNumberFormat="1"/>
    <xf numFmtId="0" fontId="0" fillId="0" borderId="1" xfId="0" applyFill="1" applyBorder="1"/>
    <xf numFmtId="4" fontId="0" fillId="0" borderId="1" xfId="0" applyNumberFormat="1" applyFill="1" applyBorder="1"/>
    <xf numFmtId="0" fontId="0" fillId="0" borderId="0" xfId="0" applyFill="1"/>
    <xf numFmtId="0" fontId="6" fillId="0" borderId="0" xfId="0" applyFont="1" applyBorder="1"/>
    <xf numFmtId="4" fontId="6" fillId="0" borderId="0" xfId="0" applyNumberFormat="1" applyFont="1" applyBorder="1"/>
    <xf numFmtId="0" fontId="0" fillId="0" borderId="0" xfId="0" applyAlignment="1">
      <alignment wrapText="1"/>
    </xf>
    <xf numFmtId="0" fontId="1" fillId="0" borderId="0" xfId="0" applyFont="1"/>
    <xf numFmtId="3" fontId="0" fillId="0" borderId="1" xfId="0" applyNumberFormat="1" applyBorder="1" applyAlignment="1">
      <alignment horizontal="center" wrapText="1"/>
    </xf>
    <xf numFmtId="0" fontId="10" fillId="0" borderId="0" xfId="0" applyFont="1"/>
    <xf numFmtId="0" fontId="9" fillId="0" borderId="0" xfId="0" applyFont="1" applyBorder="1" applyAlignment="1">
      <alignment horizontal="center"/>
    </xf>
    <xf numFmtId="0" fontId="1" fillId="0" borderId="1" xfId="0" applyFont="1" applyBorder="1" applyAlignment="1">
      <alignment horizontal="center"/>
    </xf>
    <xf numFmtId="4" fontId="1" fillId="0" borderId="1" xfId="0" applyNumberFormat="1" applyFont="1" applyBorder="1"/>
    <xf numFmtId="0" fontId="11" fillId="0" borderId="0" xfId="0" applyFont="1"/>
    <xf numFmtId="0" fontId="1" fillId="0" borderId="1" xfId="0" applyFont="1" applyBorder="1"/>
    <xf numFmtId="3" fontId="1" fillId="0" borderId="1" xfId="0" applyNumberFormat="1" applyFont="1" applyBorder="1"/>
    <xf numFmtId="0" fontId="1" fillId="0" borderId="1" xfId="0" applyFont="1" applyBorder="1" applyAlignment="1">
      <alignment horizontal="center" wrapText="1"/>
    </xf>
    <xf numFmtId="3" fontId="1" fillId="0" borderId="1" xfId="0" applyNumberFormat="1" applyFont="1" applyBorder="1" applyAlignment="1">
      <alignment horizontal="right"/>
    </xf>
    <xf numFmtId="0" fontId="5" fillId="0" borderId="0" xfId="0" applyFont="1" applyBorder="1"/>
    <xf numFmtId="3" fontId="1" fillId="0" borderId="1" xfId="0" applyNumberFormat="1" applyFont="1" applyFill="1" applyBorder="1"/>
    <xf numFmtId="0" fontId="13" fillId="0" borderId="0" xfId="0" applyFont="1"/>
    <xf numFmtId="0" fontId="6" fillId="0" borderId="0" xfId="0" applyFont="1"/>
    <xf numFmtId="0" fontId="0" fillId="0" borderId="0" xfId="0" applyBorder="1" applyAlignment="1">
      <alignment horizontal="right"/>
    </xf>
    <xf numFmtId="0" fontId="0" fillId="0" borderId="1" xfId="0" applyBorder="1" applyAlignment="1">
      <alignment horizontal="center"/>
    </xf>
    <xf numFmtId="49" fontId="8" fillId="0" borderId="0" xfId="0" applyNumberFormat="1" applyFont="1" applyFill="1"/>
    <xf numFmtId="4" fontId="0" fillId="0" borderId="0" xfId="0" applyNumberFormat="1" applyFill="1" applyAlignment="1">
      <alignment horizontal="center"/>
    </xf>
    <xf numFmtId="0" fontId="1" fillId="0" borderId="0" xfId="0" applyFont="1" applyAlignment="1">
      <alignment horizontal="left" vertical="top" wrapText="1"/>
    </xf>
    <xf numFmtId="4" fontId="1" fillId="0" borderId="0" xfId="0" applyNumberFormat="1" applyFont="1" applyBorder="1"/>
    <xf numFmtId="0" fontId="1" fillId="0" borderId="0" xfId="0" applyFont="1" applyFill="1" applyBorder="1"/>
    <xf numFmtId="4" fontId="1" fillId="0" borderId="1" xfId="0" applyNumberFormat="1" applyFont="1" applyBorder="1" applyAlignment="1">
      <alignment horizontal="right"/>
    </xf>
    <xf numFmtId="0" fontId="0" fillId="0" borderId="0" xfId="0" applyBorder="1" applyAlignment="1">
      <alignment wrapText="1"/>
    </xf>
    <xf numFmtId="0" fontId="1" fillId="0" borderId="0" xfId="0" applyFont="1" applyBorder="1"/>
    <xf numFmtId="0" fontId="11" fillId="0" borderId="0" xfId="0" applyFont="1" applyBorder="1"/>
    <xf numFmtId="4" fontId="0" fillId="0" borderId="0" xfId="0" applyNumberFormat="1" applyBorder="1"/>
    <xf numFmtId="0" fontId="12" fillId="0" borderId="0" xfId="0" applyFont="1" applyBorder="1"/>
    <xf numFmtId="0" fontId="1" fillId="0" borderId="1" xfId="0" applyFont="1" applyBorder="1" applyAlignment="1">
      <alignment wrapText="1"/>
    </xf>
    <xf numFmtId="4" fontId="0" fillId="0" borderId="0" xfId="0" applyNumberFormat="1" applyFill="1" applyBorder="1"/>
    <xf numFmtId="0" fontId="15" fillId="0" borderId="0" xfId="0" applyFont="1" applyBorder="1"/>
    <xf numFmtId="0" fontId="6" fillId="0" borderId="0" xfId="0" applyFont="1" applyAlignment="1">
      <alignment wrapText="1"/>
    </xf>
    <xf numFmtId="166" fontId="6" fillId="0" borderId="0" xfId="0" applyNumberFormat="1" applyFont="1"/>
    <xf numFmtId="0" fontId="0" fillId="0" borderId="0" xfId="0" applyFill="1" applyBorder="1" applyAlignment="1">
      <alignment wrapText="1"/>
    </xf>
    <xf numFmtId="0" fontId="0" fillId="0" borderId="1" xfId="0" applyFill="1" applyBorder="1" applyAlignment="1">
      <alignment horizontal="center" wrapText="1"/>
    </xf>
    <xf numFmtId="3" fontId="0" fillId="0" borderId="1" xfId="0" applyNumberFormat="1" applyBorder="1" applyAlignment="1">
      <alignment wrapText="1"/>
    </xf>
    <xf numFmtId="0" fontId="9" fillId="0" borderId="0" xfId="0" applyFont="1"/>
    <xf numFmtId="0" fontId="15" fillId="0" borderId="0" xfId="0" applyFont="1"/>
    <xf numFmtId="3" fontId="11" fillId="0" borderId="0" xfId="0" applyNumberFormat="1" applyFont="1"/>
    <xf numFmtId="10" fontId="11" fillId="0" borderId="0" xfId="0" applyNumberFormat="1" applyFont="1"/>
    <xf numFmtId="0" fontId="11" fillId="0" borderId="0" xfId="0" applyFont="1" applyAlignment="1">
      <alignment horizontal="left"/>
    </xf>
    <xf numFmtId="0" fontId="18" fillId="0" borderId="0" xfId="0" applyFont="1"/>
    <xf numFmtId="0" fontId="0" fillId="0" borderId="1" xfId="0" applyBorder="1" applyAlignment="1">
      <alignment horizontal="left"/>
    </xf>
    <xf numFmtId="0" fontId="1" fillId="0" borderId="1" xfId="0" applyFont="1" applyBorder="1" applyAlignment="1">
      <alignment horizontal="left"/>
    </xf>
    <xf numFmtId="0" fontId="0" fillId="0" borderId="1" xfId="0" applyFill="1" applyBorder="1" applyAlignment="1">
      <alignment horizontal="left"/>
    </xf>
    <xf numFmtId="0" fontId="1" fillId="0" borderId="1" xfId="0" applyFont="1" applyFill="1" applyBorder="1" applyAlignment="1">
      <alignment horizontal="left"/>
    </xf>
    <xf numFmtId="0" fontId="0" fillId="0" borderId="1" xfId="0" applyBorder="1" applyAlignment="1">
      <alignment horizontal="left" wrapText="1"/>
    </xf>
    <xf numFmtId="164" fontId="0" fillId="0" borderId="0" xfId="0" applyNumberFormat="1" applyBorder="1"/>
    <xf numFmtId="164" fontId="0" fillId="0" borderId="0" xfId="0" applyNumberFormat="1" applyFill="1" applyBorder="1"/>
    <xf numFmtId="164" fontId="0" fillId="0" borderId="0" xfId="0" applyNumberFormat="1" applyFill="1" applyBorder="1" applyAlignment="1">
      <alignment horizontal="center"/>
    </xf>
    <xf numFmtId="0" fontId="0" fillId="0" borderId="0" xfId="0" applyAlignment="1">
      <alignment horizontal="center" wrapText="1"/>
    </xf>
    <xf numFmtId="0" fontId="19" fillId="0" borderId="0" xfId="0" applyFont="1" applyAlignment="1">
      <alignment horizontal="left"/>
    </xf>
    <xf numFmtId="0" fontId="1" fillId="0" borderId="1" xfId="0" applyFont="1" applyFill="1" applyBorder="1" applyAlignment="1">
      <alignment horizontal="center"/>
    </xf>
    <xf numFmtId="0" fontId="15" fillId="0" borderId="1" xfId="0" applyFont="1" applyBorder="1" applyAlignment="1">
      <alignment horizontal="center"/>
    </xf>
    <xf numFmtId="0" fontId="1" fillId="0" borderId="0" xfId="0" applyFont="1" applyAlignment="1">
      <alignment horizontal="left" wrapText="1"/>
    </xf>
    <xf numFmtId="4" fontId="0" fillId="0" borderId="1" xfId="0" applyNumberFormat="1" applyBorder="1" applyAlignment="1">
      <alignment wrapText="1"/>
    </xf>
    <xf numFmtId="4" fontId="0" fillId="0" borderId="0" xfId="0" applyNumberFormat="1" applyBorder="1" applyAlignment="1">
      <alignment wrapText="1"/>
    </xf>
    <xf numFmtId="0" fontId="1" fillId="0" borderId="1" xfId="0" applyFont="1" applyBorder="1" applyAlignment="1">
      <alignment horizontal="left" wrapText="1"/>
    </xf>
    <xf numFmtId="0" fontId="1" fillId="0" borderId="1" xfId="0" applyFont="1" applyFill="1" applyBorder="1" applyAlignment="1">
      <alignment wrapText="1"/>
    </xf>
    <xf numFmtId="0" fontId="1" fillId="0" borderId="0" xfId="0" applyFont="1" applyAlignment="1">
      <alignment horizontal="left"/>
    </xf>
    <xf numFmtId="0" fontId="21" fillId="0" borderId="0" xfId="0" applyFont="1"/>
    <xf numFmtId="0" fontId="1" fillId="0" borderId="0" xfId="0" applyFont="1" applyBorder="1" applyAlignment="1">
      <alignment horizontal="left" wrapText="1"/>
    </xf>
    <xf numFmtId="0" fontId="22" fillId="0" borderId="0" xfId="0" applyFont="1"/>
    <xf numFmtId="0" fontId="21" fillId="0" borderId="0" xfId="0" applyFont="1" applyAlignment="1">
      <alignment horizontal="center"/>
    </xf>
    <xf numFmtId="49" fontId="21" fillId="0" borderId="0" xfId="0" applyNumberFormat="1" applyFont="1"/>
    <xf numFmtId="2" fontId="0" fillId="0" borderId="0" xfId="0" applyNumberFormat="1"/>
    <xf numFmtId="3" fontId="5" fillId="0" borderId="0" xfId="0" applyNumberFormat="1" applyFont="1" applyBorder="1"/>
    <xf numFmtId="0" fontId="23" fillId="0" borderId="1" xfId="0" applyFont="1" applyFill="1" applyBorder="1" applyAlignment="1">
      <alignment horizontal="center" vertical="center" wrapText="1"/>
    </xf>
    <xf numFmtId="0" fontId="24" fillId="0" borderId="1" xfId="0" applyFont="1" applyFill="1" applyBorder="1" applyAlignment="1">
      <alignment vertical="center"/>
    </xf>
    <xf numFmtId="9" fontId="11" fillId="0" borderId="0" xfId="0" applyNumberFormat="1" applyFont="1"/>
    <xf numFmtId="0" fontId="4" fillId="0" borderId="0" xfId="0" applyFont="1" applyBorder="1"/>
    <xf numFmtId="3" fontId="0" fillId="0" borderId="0" xfId="0" applyNumberFormat="1" applyFill="1" applyBorder="1" applyAlignment="1">
      <alignment vertical="center"/>
    </xf>
    <xf numFmtId="10" fontId="0" fillId="0" borderId="0" xfId="0" applyNumberFormat="1" applyFill="1" applyBorder="1" applyAlignment="1">
      <alignment vertical="center"/>
    </xf>
    <xf numFmtId="3" fontId="1" fillId="0" borderId="1" xfId="0" applyNumberFormat="1" applyFont="1" applyBorder="1" applyAlignment="1">
      <alignment horizontal="center"/>
    </xf>
    <xf numFmtId="0" fontId="3" fillId="2" borderId="6" xfId="0" applyFont="1" applyFill="1" applyBorder="1" applyAlignment="1">
      <alignment horizontal="left" wrapText="1"/>
    </xf>
    <xf numFmtId="0" fontId="3" fillId="2" borderId="8" xfId="0" applyFont="1" applyFill="1" applyBorder="1" applyAlignment="1">
      <alignment horizontal="left" wrapText="1"/>
    </xf>
    <xf numFmtId="0" fontId="3" fillId="2" borderId="10" xfId="0" applyFont="1" applyFill="1" applyBorder="1" applyAlignment="1">
      <alignment horizontal="left" wrapText="1"/>
    </xf>
    <xf numFmtId="0" fontId="1" fillId="0" borderId="1" xfId="0" applyFont="1" applyBorder="1" applyAlignment="1">
      <alignment vertical="top" wrapText="1"/>
    </xf>
    <xf numFmtId="0" fontId="1" fillId="0" borderId="1" xfId="0" applyFont="1" applyBorder="1" applyAlignment="1">
      <alignment vertical="top"/>
    </xf>
    <xf numFmtId="0" fontId="1" fillId="0" borderId="4" xfId="0" applyFont="1" applyBorder="1" applyAlignment="1">
      <alignment horizontal="left" vertical="top" wrapText="1"/>
    </xf>
    <xf numFmtId="17" fontId="0" fillId="0" borderId="0" xfId="0" applyNumberFormat="1"/>
    <xf numFmtId="0" fontId="27" fillId="0" borderId="0" xfId="0" applyFont="1" applyAlignment="1">
      <alignment horizontal="center" wrapText="1"/>
    </xf>
    <xf numFmtId="0" fontId="1" fillId="0" borderId="1" xfId="0" applyFont="1" applyFill="1" applyBorder="1" applyAlignment="1">
      <alignment horizontal="center" vertical="center" wrapText="1"/>
    </xf>
    <xf numFmtId="0" fontId="11" fillId="0" borderId="0" xfId="0" applyFont="1" applyAlignment="1">
      <alignment horizontal="center"/>
    </xf>
    <xf numFmtId="0" fontId="15" fillId="0" borderId="1" xfId="0" applyFont="1" applyBorder="1"/>
    <xf numFmtId="0" fontId="0" fillId="0" borderId="0" xfId="0" applyNumberFormat="1"/>
    <xf numFmtId="165" fontId="1" fillId="0" borderId="0" xfId="0" applyNumberFormat="1" applyFont="1" applyFill="1" applyBorder="1"/>
    <xf numFmtId="17" fontId="24" fillId="0" borderId="1" xfId="0" applyNumberFormat="1" applyFont="1" applyBorder="1" applyAlignment="1">
      <alignment horizontal="center"/>
    </xf>
    <xf numFmtId="0" fontId="0" fillId="0" borderId="0" xfId="0" applyNumberFormat="1" applyAlignment="1">
      <alignment wrapText="1"/>
    </xf>
    <xf numFmtId="0" fontId="31" fillId="0" borderId="0" xfId="0" applyFont="1" applyAlignment="1">
      <alignment horizontal="left" wrapText="1"/>
    </xf>
    <xf numFmtId="0" fontId="0" fillId="0" borderId="0" xfId="0" applyAlignment="1">
      <alignment horizontal="left" wrapText="1" indent="4"/>
    </xf>
    <xf numFmtId="0" fontId="0" fillId="0" borderId="1" xfId="0" applyNumberFormat="1" applyBorder="1" applyAlignment="1">
      <alignment wrapText="1"/>
    </xf>
    <xf numFmtId="0" fontId="0" fillId="0" borderId="1" xfId="0" applyNumberFormat="1" applyBorder="1"/>
    <xf numFmtId="3" fontId="0" fillId="0" borderId="1" xfId="0" applyNumberFormat="1" applyBorder="1" applyAlignment="1">
      <alignment horizontal="center"/>
    </xf>
    <xf numFmtId="0" fontId="28" fillId="0" borderId="0" xfId="0" applyFont="1" applyAlignment="1">
      <alignment horizontal="center" wrapText="1"/>
    </xf>
    <xf numFmtId="3" fontId="15" fillId="0" borderId="1" xfId="0" applyNumberFormat="1" applyFont="1" applyBorder="1"/>
    <xf numFmtId="4" fontId="15" fillId="0" borderId="1" xfId="0" applyNumberFormat="1" applyFont="1" applyBorder="1"/>
    <xf numFmtId="0" fontId="31" fillId="0" borderId="0" xfId="0" applyFont="1" applyAlignment="1">
      <alignment horizontal="left"/>
    </xf>
    <xf numFmtId="0" fontId="1" fillId="0" borderId="0" xfId="0" applyFont="1" applyBorder="1" applyAlignment="1">
      <alignment vertical="top"/>
    </xf>
    <xf numFmtId="3" fontId="3" fillId="3" borderId="7" xfId="0" applyNumberFormat="1" applyFont="1" applyFill="1" applyBorder="1" applyAlignment="1">
      <alignment horizontal="center" vertical="center" wrapText="1"/>
    </xf>
    <xf numFmtId="0" fontId="3" fillId="3" borderId="9" xfId="0" applyFont="1" applyFill="1" applyBorder="1" applyAlignment="1">
      <alignment horizontal="center" vertical="center" wrapText="1"/>
    </xf>
    <xf numFmtId="3" fontId="3" fillId="3" borderId="9" xfId="0" applyNumberFormat="1" applyFont="1" applyFill="1" applyBorder="1" applyAlignment="1">
      <alignment horizontal="center" vertical="center" wrapText="1"/>
    </xf>
    <xf numFmtId="0" fontId="3" fillId="3" borderId="11" xfId="0" applyFont="1" applyFill="1" applyBorder="1" applyAlignment="1">
      <alignment horizontal="center" vertical="center" wrapText="1"/>
    </xf>
    <xf numFmtId="0" fontId="32" fillId="0" borderId="0" xfId="0" applyFont="1" applyBorder="1" applyAlignment="1">
      <alignment vertical="center"/>
    </xf>
    <xf numFmtId="0" fontId="15" fillId="0" borderId="0" xfId="0" applyFont="1" applyBorder="1" applyAlignment="1">
      <alignment vertical="center"/>
    </xf>
    <xf numFmtId="0" fontId="33" fillId="0" borderId="0" xfId="0" applyFont="1" applyBorder="1" applyAlignment="1">
      <alignment horizontal="left" vertical="center" wrapText="1"/>
    </xf>
    <xf numFmtId="0" fontId="33" fillId="0" borderId="0" xfId="0" applyFont="1" applyBorder="1" applyAlignment="1">
      <alignment horizontal="left" vertical="center"/>
    </xf>
    <xf numFmtId="0" fontId="0" fillId="0" borderId="0" xfId="0" applyAlignment="1">
      <alignment vertical="center"/>
    </xf>
    <xf numFmtId="0" fontId="5" fillId="0" borderId="0" xfId="0" applyFont="1" applyBorder="1" applyAlignment="1">
      <alignment vertical="center"/>
    </xf>
    <xf numFmtId="165" fontId="6" fillId="0" borderId="0" xfId="0" applyNumberFormat="1" applyFont="1" applyFill="1" applyBorder="1" applyAlignment="1">
      <alignment vertical="center"/>
    </xf>
    <xf numFmtId="165" fontId="34" fillId="0" borderId="0" xfId="0" applyNumberFormat="1" applyFont="1" applyFill="1" applyBorder="1" applyAlignment="1">
      <alignment horizontal="left" vertical="center" wrapText="1"/>
    </xf>
    <xf numFmtId="165" fontId="32" fillId="0" borderId="0" xfId="0" applyNumberFormat="1" applyFont="1" applyFill="1" applyBorder="1" applyAlignment="1">
      <alignment vertical="center"/>
    </xf>
    <xf numFmtId="165" fontId="34" fillId="0" borderId="0" xfId="0" applyNumberFormat="1" applyFont="1" applyFill="1" applyBorder="1" applyAlignment="1">
      <alignment vertical="center" wrapText="1"/>
    </xf>
    <xf numFmtId="0" fontId="0" fillId="0" borderId="0" xfId="0" applyBorder="1" applyAlignment="1">
      <alignment vertical="center"/>
    </xf>
    <xf numFmtId="170" fontId="32" fillId="0" borderId="1" xfId="0" applyNumberFormat="1" applyFont="1" applyBorder="1" applyAlignment="1">
      <alignment vertical="center" wrapText="1"/>
    </xf>
    <xf numFmtId="170" fontId="32" fillId="0" borderId="1" xfId="0" applyNumberFormat="1" applyFont="1" applyBorder="1" applyAlignment="1">
      <alignment horizontal="center" vertical="center"/>
    </xf>
    <xf numFmtId="0" fontId="32" fillId="0" borderId="1" xfId="0" applyFont="1" applyBorder="1" applyAlignment="1">
      <alignment horizontal="center" vertical="center"/>
    </xf>
    <xf numFmtId="0" fontId="1" fillId="0" borderId="0" xfId="0" applyFont="1" applyBorder="1" applyAlignment="1">
      <alignment horizontal="center" vertical="center"/>
    </xf>
    <xf numFmtId="4" fontId="32" fillId="0" borderId="1" xfId="0" applyNumberFormat="1" applyFont="1" applyBorder="1" applyAlignment="1">
      <alignment vertical="center"/>
    </xf>
    <xf numFmtId="4" fontId="0" fillId="0" borderId="0" xfId="0" applyNumberFormat="1" applyAlignment="1">
      <alignment vertical="center"/>
    </xf>
    <xf numFmtId="4" fontId="0" fillId="0" borderId="0" xfId="0" applyNumberFormat="1" applyBorder="1" applyAlignment="1">
      <alignment vertical="center"/>
    </xf>
    <xf numFmtId="4" fontId="32" fillId="0" borderId="1" xfId="0" applyNumberFormat="1" applyFont="1" applyBorder="1" applyAlignment="1">
      <alignment horizontal="left" vertical="center" wrapText="1"/>
    </xf>
    <xf numFmtId="0" fontId="0" fillId="0" borderId="1" xfId="0" applyBorder="1" applyAlignment="1">
      <alignment vertical="center" wrapText="1"/>
    </xf>
    <xf numFmtId="0" fontId="32" fillId="0" borderId="1" xfId="0" applyFont="1" applyBorder="1" applyAlignment="1">
      <alignment horizontal="center" vertical="center" wrapText="1"/>
    </xf>
    <xf numFmtId="3" fontId="32" fillId="0" borderId="1" xfId="0" applyNumberFormat="1" applyFont="1" applyBorder="1" applyAlignment="1">
      <alignment vertical="center"/>
    </xf>
    <xf numFmtId="3" fontId="32" fillId="0" borderId="0" xfId="0" applyNumberFormat="1" applyFont="1" applyBorder="1" applyAlignment="1">
      <alignment vertical="center"/>
    </xf>
    <xf numFmtId="0" fontId="32" fillId="0" borderId="1" xfId="0" applyFont="1" applyBorder="1" applyAlignment="1">
      <alignment horizontal="left" vertical="center"/>
    </xf>
    <xf numFmtId="3" fontId="0" fillId="0" borderId="0" xfId="0" applyNumberFormat="1" applyAlignment="1">
      <alignment vertical="center"/>
    </xf>
    <xf numFmtId="0" fontId="32" fillId="0" borderId="0" xfId="0" applyFont="1" applyBorder="1" applyAlignment="1">
      <alignment horizontal="right" vertical="center"/>
    </xf>
    <xf numFmtId="165" fontId="0" fillId="0" borderId="0" xfId="0" applyNumberFormat="1" applyFill="1" applyBorder="1" applyAlignment="1">
      <alignment vertical="center"/>
    </xf>
    <xf numFmtId="3" fontId="6" fillId="0" borderId="0" xfId="0" applyNumberFormat="1" applyFont="1" applyBorder="1" applyAlignment="1">
      <alignment vertical="center"/>
    </xf>
    <xf numFmtId="3" fontId="0" fillId="0" borderId="0" xfId="0" applyNumberFormat="1" applyBorder="1" applyAlignment="1">
      <alignment vertical="center"/>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3" fontId="0" fillId="0" borderId="1" xfId="0" applyNumberFormat="1" applyBorder="1" applyAlignment="1">
      <alignment vertical="center"/>
    </xf>
    <xf numFmtId="165" fontId="0" fillId="0" borderId="1" xfId="0" applyNumberFormat="1" applyFill="1" applyBorder="1" applyAlignment="1">
      <alignment horizontal="left" vertical="center"/>
    </xf>
    <xf numFmtId="3" fontId="7" fillId="0" borderId="0" xfId="0" applyNumberFormat="1" applyFont="1" applyFill="1" applyBorder="1" applyAlignment="1">
      <alignment horizontal="center" vertical="center"/>
    </xf>
    <xf numFmtId="165" fontId="34" fillId="0" borderId="0" xfId="0" applyNumberFormat="1" applyFont="1" applyFill="1" applyBorder="1" applyAlignment="1">
      <alignment horizontal="left" vertical="center"/>
    </xf>
    <xf numFmtId="3" fontId="0" fillId="0" borderId="0" xfId="0" applyNumberFormat="1" applyBorder="1" applyAlignment="1">
      <alignment horizontal="left" vertical="center"/>
    </xf>
    <xf numFmtId="165" fontId="0" fillId="0" borderId="1" xfId="0" applyNumberFormat="1" applyFill="1" applyBorder="1" applyAlignment="1">
      <alignment vertical="center" wrapText="1"/>
    </xf>
    <xf numFmtId="3" fontId="0" fillId="0" borderId="1" xfId="0" applyNumberFormat="1" applyBorder="1" applyAlignment="1">
      <alignment horizontal="center" vertical="center" wrapText="1"/>
    </xf>
    <xf numFmtId="3" fontId="32" fillId="0" borderId="1" xfId="0" applyNumberFormat="1" applyFont="1" applyFill="1" applyBorder="1" applyAlignment="1">
      <alignment horizontal="center" vertical="center" wrapText="1"/>
    </xf>
    <xf numFmtId="0" fontId="0" fillId="0" borderId="0" xfId="0" applyAlignment="1">
      <alignment vertical="center" wrapText="1"/>
    </xf>
    <xf numFmtId="4" fontId="0" fillId="0" borderId="1" xfId="0" applyNumberFormat="1" applyFill="1" applyBorder="1" applyAlignment="1">
      <alignment horizontal="left" vertical="center" wrapText="1"/>
    </xf>
    <xf numFmtId="4" fontId="0" fillId="0" borderId="1" xfId="0" applyNumberFormat="1" applyBorder="1" applyAlignment="1">
      <alignment vertical="center"/>
    </xf>
    <xf numFmtId="0" fontId="11" fillId="0" borderId="0" xfId="0" applyFont="1" applyBorder="1" applyAlignment="1">
      <alignment vertical="center"/>
    </xf>
    <xf numFmtId="0" fontId="11" fillId="0" borderId="0" xfId="0" applyFont="1" applyBorder="1" applyAlignment="1">
      <alignment vertical="center" wrapText="1"/>
    </xf>
    <xf numFmtId="4" fontId="0" fillId="0" borderId="0" xfId="0" applyNumberFormat="1" applyFill="1" applyBorder="1" applyAlignment="1">
      <alignment vertical="center"/>
    </xf>
    <xf numFmtId="4" fontId="7" fillId="0" borderId="0" xfId="0" applyNumberFormat="1" applyFont="1" applyFill="1" applyBorder="1" applyAlignment="1">
      <alignment horizontal="center" vertical="center"/>
    </xf>
    <xf numFmtId="0" fontId="0" fillId="0" borderId="0" xfId="0" applyAlignment="1">
      <alignment horizontal="left" vertical="center"/>
    </xf>
    <xf numFmtId="0" fontId="32" fillId="0" borderId="0" xfId="0" applyFont="1" applyAlignment="1">
      <alignment vertical="center"/>
    </xf>
    <xf numFmtId="4" fontId="32" fillId="0" borderId="1" xfId="0" applyNumberFormat="1" applyFont="1" applyFill="1" applyBorder="1" applyAlignment="1">
      <alignment horizontal="left" vertical="center" wrapText="1"/>
    </xf>
    <xf numFmtId="4" fontId="0" fillId="0" borderId="4" xfId="0" applyNumberFormat="1" applyBorder="1" applyAlignment="1">
      <alignment vertical="center"/>
    </xf>
    <xf numFmtId="4" fontId="0" fillId="0" borderId="5" xfId="0" applyNumberFormat="1" applyFont="1" applyFill="1" applyBorder="1" applyAlignment="1">
      <alignment vertical="center"/>
    </xf>
    <xf numFmtId="3" fontId="32" fillId="0" borderId="0" xfId="0" applyNumberFormat="1" applyFont="1" applyFill="1" applyAlignment="1">
      <alignment horizontal="left" vertical="center"/>
    </xf>
    <xf numFmtId="3" fontId="32" fillId="0" borderId="0" xfId="0" applyNumberFormat="1" applyFont="1" applyFill="1" applyAlignment="1">
      <alignment horizontal="right" vertical="center"/>
    </xf>
    <xf numFmtId="3" fontId="32" fillId="0" borderId="0" xfId="0" applyNumberFormat="1" applyFont="1" applyFill="1" applyBorder="1" applyAlignment="1">
      <alignment horizontal="right" vertical="center"/>
    </xf>
    <xf numFmtId="4" fontId="0" fillId="0" borderId="0" xfId="0" applyNumberFormat="1" applyBorder="1" applyAlignment="1">
      <alignment horizontal="center" vertical="center"/>
    </xf>
    <xf numFmtId="4" fontId="0" fillId="0" borderId="3" xfId="0" applyNumberFormat="1" applyBorder="1" applyAlignment="1">
      <alignment horizontal="center" vertical="center"/>
    </xf>
    <xf numFmtId="169" fontId="0" fillId="0" borderId="1" xfId="0" applyNumberFormat="1" applyBorder="1" applyAlignment="1">
      <alignment vertical="center" wrapText="1"/>
    </xf>
    <xf numFmtId="169" fontId="32" fillId="0" borderId="1" xfId="0" applyNumberFormat="1" applyFont="1" applyBorder="1" applyAlignment="1">
      <alignment horizontal="center" vertical="center"/>
    </xf>
    <xf numFmtId="169" fontId="32" fillId="0" borderId="1" xfId="0" applyNumberFormat="1" applyFont="1" applyFill="1" applyBorder="1" applyAlignment="1">
      <alignment horizontal="center" vertical="center"/>
    </xf>
    <xf numFmtId="0" fontId="0" fillId="0" borderId="0" xfId="0" applyBorder="1" applyAlignment="1">
      <alignment vertical="center" wrapText="1"/>
    </xf>
    <xf numFmtId="0" fontId="0" fillId="0" borderId="0" xfId="0" applyFill="1" applyBorder="1" applyAlignment="1">
      <alignment vertical="center" wrapText="1"/>
    </xf>
    <xf numFmtId="169" fontId="0" fillId="0" borderId="1" xfId="0" applyNumberFormat="1" applyBorder="1" applyAlignment="1">
      <alignment vertical="center"/>
    </xf>
    <xf numFmtId="3" fontId="32" fillId="0" borderId="0" xfId="0" applyNumberFormat="1" applyFont="1" applyAlignment="1">
      <alignment vertical="center"/>
    </xf>
    <xf numFmtId="3" fontId="32" fillId="0" borderId="0" xfId="0" applyNumberFormat="1" applyFont="1" applyFill="1" applyBorder="1" applyAlignment="1">
      <alignment vertical="center"/>
    </xf>
    <xf numFmtId="0" fontId="32" fillId="0" borderId="0" xfId="0" applyFont="1" applyBorder="1" applyAlignment="1">
      <alignment vertical="center" wrapText="1"/>
    </xf>
    <xf numFmtId="0" fontId="15" fillId="0" borderId="0" xfId="0" applyFont="1" applyBorder="1" applyAlignment="1">
      <alignment vertical="center" wrapText="1"/>
    </xf>
    <xf numFmtId="0" fontId="0" fillId="0" borderId="1" xfId="0" applyBorder="1" applyAlignment="1">
      <alignment vertical="center"/>
    </xf>
    <xf numFmtId="0" fontId="32" fillId="0" borderId="0" xfId="0" applyFont="1" applyBorder="1" applyAlignment="1">
      <alignment horizontal="center" vertical="center" wrapText="1"/>
    </xf>
    <xf numFmtId="0" fontId="0" fillId="0" borderId="0" xfId="0" applyBorder="1" applyAlignment="1">
      <alignment horizontal="center" vertical="center" wrapText="1"/>
    </xf>
    <xf numFmtId="0" fontId="0" fillId="0" borderId="0" xfId="0" applyFill="1" applyBorder="1" applyAlignment="1">
      <alignment vertical="center"/>
    </xf>
    <xf numFmtId="0" fontId="15" fillId="0" borderId="0" xfId="0" applyFont="1" applyBorder="1" applyAlignment="1">
      <alignment horizontal="center" vertical="center" wrapText="1"/>
    </xf>
    <xf numFmtId="3" fontId="0" fillId="0" borderId="0" xfId="0" applyNumberFormat="1" applyBorder="1" applyAlignment="1">
      <alignment vertical="center" wrapText="1"/>
    </xf>
    <xf numFmtId="4" fontId="0" fillId="0" borderId="5" xfId="0" applyNumberFormat="1" applyFill="1" applyBorder="1" applyAlignment="1">
      <alignment vertical="center"/>
    </xf>
    <xf numFmtId="1" fontId="0" fillId="0" borderId="1" xfId="0" applyNumberFormat="1" applyBorder="1" applyAlignment="1">
      <alignment vertical="center" wrapText="1"/>
    </xf>
    <xf numFmtId="1" fontId="0" fillId="0" borderId="1" xfId="0" applyNumberFormat="1" applyBorder="1" applyAlignment="1">
      <alignment horizontal="center" vertical="center" wrapText="1"/>
    </xf>
    <xf numFmtId="2" fontId="0" fillId="0" borderId="1" xfId="0" applyNumberFormat="1" applyBorder="1" applyAlignment="1">
      <alignment vertical="center"/>
    </xf>
    <xf numFmtId="0" fontId="12" fillId="0" borderId="0" xfId="0" applyFont="1" applyBorder="1" applyAlignment="1">
      <alignment vertical="center"/>
    </xf>
    <xf numFmtId="0" fontId="32" fillId="0" borderId="0" xfId="0" applyFont="1" applyBorder="1" applyAlignment="1">
      <alignment horizontal="center" vertical="center"/>
    </xf>
    <xf numFmtId="0" fontId="0" fillId="0" borderId="0" xfId="0" applyBorder="1" applyAlignment="1">
      <alignment horizontal="center"/>
    </xf>
    <xf numFmtId="0" fontId="32" fillId="0" borderId="0" xfId="0" applyFont="1" applyFill="1" applyBorder="1"/>
    <xf numFmtId="0" fontId="32" fillId="0" borderId="1" xfId="0" applyFont="1" applyBorder="1" applyAlignment="1">
      <alignment horizontal="center" wrapText="1"/>
    </xf>
    <xf numFmtId="3" fontId="0" fillId="0" borderId="1" xfId="0" applyNumberFormat="1" applyBorder="1" applyAlignment="1">
      <alignment vertical="center" wrapText="1"/>
    </xf>
    <xf numFmtId="0" fontId="32" fillId="0" borderId="1" xfId="0" applyFont="1" applyBorder="1" applyAlignment="1">
      <alignment horizontal="center"/>
    </xf>
    <xf numFmtId="0" fontId="32" fillId="0" borderId="1" xfId="0" applyFont="1" applyFill="1" applyBorder="1" applyAlignment="1">
      <alignment horizontal="center"/>
    </xf>
    <xf numFmtId="0" fontId="32" fillId="0" borderId="1" xfId="0" applyFont="1" applyFill="1" applyBorder="1"/>
    <xf numFmtId="0" fontId="0" fillId="0" borderId="0" xfId="0" applyBorder="1" applyAlignment="1">
      <alignment horizontal="center"/>
    </xf>
    <xf numFmtId="0" fontId="39" fillId="0" borderId="0" xfId="0" applyFont="1"/>
    <xf numFmtId="0" fontId="42" fillId="0" borderId="0" xfId="0" applyFont="1"/>
    <xf numFmtId="0" fontId="32" fillId="0" borderId="0" xfId="0" applyFont="1"/>
    <xf numFmtId="0" fontId="32" fillId="0" borderId="1" xfId="0" applyFont="1" applyBorder="1"/>
    <xf numFmtId="165" fontId="32" fillId="0" borderId="0" xfId="0" applyNumberFormat="1" applyFont="1" applyFill="1" applyBorder="1"/>
    <xf numFmtId="0" fontId="32" fillId="0" borderId="0" xfId="0" applyFont="1" applyFill="1" applyBorder="1" applyAlignment="1">
      <alignment horizontal="left" vertical="top" wrapText="1"/>
    </xf>
    <xf numFmtId="0" fontId="32" fillId="0" borderId="0" xfId="0" applyFont="1" applyAlignment="1">
      <alignment horizontal="left" vertical="top" wrapText="1"/>
    </xf>
    <xf numFmtId="167" fontId="0" fillId="0" borderId="0" xfId="1" applyNumberFormat="1" applyFont="1" applyAlignment="1">
      <alignment vertical="center"/>
    </xf>
    <xf numFmtId="3" fontId="32" fillId="0" borderId="1" xfId="0" applyNumberFormat="1" applyFont="1" applyBorder="1"/>
    <xf numFmtId="4" fontId="32" fillId="0" borderId="1" xfId="0" applyNumberFormat="1" applyFont="1" applyBorder="1"/>
    <xf numFmtId="4" fontId="32" fillId="0" borderId="0" xfId="0" applyNumberFormat="1" applyFont="1" applyBorder="1"/>
    <xf numFmtId="3" fontId="32" fillId="0" borderId="1" xfId="0" applyNumberFormat="1" applyFont="1" applyBorder="1" applyAlignment="1">
      <alignment horizontal="center"/>
    </xf>
    <xf numFmtId="0" fontId="32" fillId="0" borderId="1" xfId="0" applyFont="1" applyBorder="1" applyAlignment="1">
      <alignment horizontal="left"/>
    </xf>
    <xf numFmtId="0" fontId="32" fillId="0" borderId="1" xfId="0" applyFont="1" applyBorder="1" applyAlignment="1">
      <alignment horizontal="left" wrapText="1"/>
    </xf>
    <xf numFmtId="0" fontId="32" fillId="0" borderId="1" xfId="0" applyFont="1" applyBorder="1" applyAlignment="1">
      <alignment wrapText="1"/>
    </xf>
    <xf numFmtId="0" fontId="43" fillId="0" borderId="0" xfId="0" applyFont="1" applyAlignment="1">
      <alignment horizontal="left"/>
    </xf>
    <xf numFmtId="0" fontId="0" fillId="6" borderId="0" xfId="0" applyFill="1"/>
    <xf numFmtId="3" fontId="0" fillId="6" borderId="0" xfId="0" applyNumberFormat="1" applyFill="1"/>
    <xf numFmtId="166" fontId="0" fillId="0" borderId="1" xfId="0" applyNumberFormat="1" applyBorder="1"/>
    <xf numFmtId="170" fontId="0" fillId="0" borderId="0" xfId="0" applyNumberFormat="1"/>
    <xf numFmtId="0" fontId="44" fillId="0" borderId="0" xfId="0" applyFont="1" applyAlignment="1">
      <alignment horizontal="left"/>
    </xf>
    <xf numFmtId="0" fontId="0" fillId="0" borderId="1" xfId="0" applyBorder="1" applyAlignment="1">
      <alignment horizontal="center" vertical="center"/>
    </xf>
    <xf numFmtId="0" fontId="0" fillId="0" borderId="0" xfId="0" applyAlignment="1">
      <alignment horizontal="center" vertical="center"/>
    </xf>
    <xf numFmtId="0" fontId="39" fillId="0" borderId="0" xfId="0" applyFont="1" applyBorder="1" applyAlignment="1">
      <alignment horizontal="center"/>
    </xf>
    <xf numFmtId="0" fontId="45" fillId="0" borderId="0" xfId="0" applyFont="1" applyBorder="1" applyAlignment="1">
      <alignment vertical="top"/>
    </xf>
    <xf numFmtId="2" fontId="45" fillId="0" borderId="0" xfId="0" applyNumberFormat="1" applyFont="1" applyBorder="1" applyAlignment="1">
      <alignment vertical="top"/>
    </xf>
    <xf numFmtId="0" fontId="1" fillId="0" borderId="1" xfId="0" applyFont="1" applyBorder="1" applyAlignment="1">
      <alignment vertical="center"/>
    </xf>
    <xf numFmtId="0" fontId="1" fillId="0" borderId="1" xfId="0" applyFont="1" applyFill="1" applyBorder="1" applyAlignment="1">
      <alignment vertical="center"/>
    </xf>
    <xf numFmtId="0" fontId="32" fillId="0" borderId="0" xfId="0" applyFont="1" applyBorder="1" applyAlignment="1">
      <alignment wrapText="1"/>
    </xf>
    <xf numFmtId="0" fontId="32" fillId="0" borderId="0" xfId="0" applyFont="1" applyBorder="1"/>
    <xf numFmtId="0" fontId="39" fillId="0" borderId="0" xfId="0" applyFont="1" applyBorder="1" applyAlignment="1">
      <alignment horizontal="center" wrapText="1"/>
    </xf>
    <xf numFmtId="3" fontId="32" fillId="0" borderId="0" xfId="0" applyNumberFormat="1" applyFont="1" applyBorder="1"/>
    <xf numFmtId="0" fontId="32" fillId="0" borderId="1" xfId="0" applyFont="1" applyFill="1" applyBorder="1" applyAlignment="1">
      <alignment vertical="center"/>
    </xf>
    <xf numFmtId="4" fontId="32" fillId="0" borderId="19" xfId="0" applyNumberFormat="1" applyFont="1" applyFill="1" applyBorder="1"/>
    <xf numFmtId="3" fontId="0" fillId="0" borderId="0" xfId="0" applyNumberFormat="1" applyAlignment="1">
      <alignment wrapText="1"/>
    </xf>
    <xf numFmtId="4" fontId="32" fillId="0" borderId="1" xfId="0" applyNumberFormat="1" applyFont="1" applyBorder="1" applyAlignment="1">
      <alignment horizontal="right"/>
    </xf>
    <xf numFmtId="0" fontId="32" fillId="0" borderId="0" xfId="0" applyFont="1" applyBorder="1" applyAlignment="1">
      <alignment horizontal="center" wrapText="1"/>
    </xf>
    <xf numFmtId="3" fontId="0" fillId="0" borderId="0" xfId="0" applyNumberFormat="1" applyFill="1" applyBorder="1"/>
    <xf numFmtId="3" fontId="32" fillId="0" borderId="1" xfId="0" applyNumberFormat="1" applyFont="1" applyBorder="1" applyAlignment="1">
      <alignment horizontal="center" vertical="center"/>
    </xf>
    <xf numFmtId="0" fontId="1" fillId="0" borderId="1" xfId="0" applyFont="1" applyBorder="1" applyAlignment="1">
      <alignment horizontal="center" vertical="center"/>
    </xf>
    <xf numFmtId="10" fontId="32" fillId="0" borderId="0" xfId="0" applyNumberFormat="1" applyFont="1" applyFill="1"/>
    <xf numFmtId="0" fontId="39" fillId="0" borderId="0" xfId="0" applyFont="1" applyAlignment="1">
      <alignment horizontal="center" wrapText="1"/>
    </xf>
    <xf numFmtId="0" fontId="32" fillId="0" borderId="0" xfId="0" applyFont="1" applyAlignment="1">
      <alignment wrapText="1"/>
    </xf>
    <xf numFmtId="10" fontId="32" fillId="0" borderId="0" xfId="0" applyNumberFormat="1" applyFont="1"/>
    <xf numFmtId="0" fontId="32" fillId="0" borderId="0" xfId="0" applyFont="1" applyFill="1" applyAlignment="1">
      <alignment wrapText="1"/>
    </xf>
    <xf numFmtId="0" fontId="32" fillId="0" borderId="0" xfId="0" applyFont="1" applyAlignment="1"/>
    <xf numFmtId="0" fontId="39" fillId="0" borderId="1" xfId="0" applyFont="1" applyBorder="1" applyAlignment="1">
      <alignment horizontal="center" vertical="center"/>
    </xf>
    <xf numFmtId="0" fontId="5" fillId="0" borderId="0" xfId="0" applyFont="1" applyAlignment="1">
      <alignment vertical="center"/>
    </xf>
    <xf numFmtId="0" fontId="34" fillId="0" borderId="0" xfId="0" applyFont="1" applyAlignment="1">
      <alignment vertical="center" wrapText="1"/>
    </xf>
    <xf numFmtId="0" fontId="34" fillId="0" borderId="0" xfId="0" applyFont="1"/>
    <xf numFmtId="0" fontId="32" fillId="0" borderId="0" xfId="0" applyFont="1" applyAlignment="1">
      <alignment horizontal="left" vertical="center" wrapText="1"/>
    </xf>
    <xf numFmtId="0" fontId="32" fillId="0" borderId="1" xfId="0" applyFont="1" applyFill="1" applyBorder="1" applyAlignment="1">
      <alignment horizontal="center" vertical="center"/>
    </xf>
    <xf numFmtId="0" fontId="32" fillId="0" borderId="0" xfId="0" applyFont="1" applyBorder="1" applyAlignment="1">
      <alignment horizontal="left" vertical="top" wrapText="1"/>
    </xf>
    <xf numFmtId="3" fontId="0" fillId="0" borderId="1" xfId="0" applyNumberFormat="1" applyBorder="1" applyAlignment="1">
      <alignment horizontal="center" vertical="top" wrapText="1"/>
    </xf>
    <xf numFmtId="3" fontId="0" fillId="0" borderId="1" xfId="0" applyNumberFormat="1" applyFill="1" applyBorder="1" applyAlignment="1">
      <alignment horizontal="center" vertical="top" wrapText="1"/>
    </xf>
    <xf numFmtId="167" fontId="0" fillId="0" borderId="1" xfId="0" applyNumberFormat="1" applyFill="1" applyBorder="1" applyAlignment="1">
      <alignment horizontal="center" vertical="top" wrapText="1"/>
    </xf>
    <xf numFmtId="3" fontId="46" fillId="0" borderId="1" xfId="0" applyNumberFormat="1" applyFont="1" applyBorder="1" applyAlignment="1">
      <alignment horizontal="center" vertical="top" wrapText="1"/>
    </xf>
    <xf numFmtId="0" fontId="39" fillId="0" borderId="0" xfId="0" applyFont="1" applyBorder="1" applyAlignment="1">
      <alignment horizontal="left" vertical="top" wrapText="1"/>
    </xf>
    <xf numFmtId="3" fontId="0" fillId="0" borderId="0" xfId="0" applyNumberFormat="1" applyBorder="1" applyAlignment="1">
      <alignment horizontal="left" vertical="top" wrapText="1"/>
    </xf>
    <xf numFmtId="0" fontId="0" fillId="0" borderId="0" xfId="0" applyBorder="1" applyAlignment="1">
      <alignment horizontal="left" vertical="top" wrapText="1"/>
    </xf>
    <xf numFmtId="3" fontId="39" fillId="0" borderId="0" xfId="0" applyNumberFormat="1" applyFont="1" applyBorder="1" applyAlignment="1">
      <alignment horizontal="left" vertical="top" wrapText="1"/>
    </xf>
    <xf numFmtId="3" fontId="0" fillId="0" borderId="0" xfId="0" applyNumberFormat="1" applyFill="1" applyBorder="1" applyAlignment="1">
      <alignment horizontal="left" vertical="top" wrapText="1"/>
    </xf>
    <xf numFmtId="0" fontId="0" fillId="0" borderId="0" xfId="0" applyAlignment="1">
      <alignment horizontal="left" vertical="top" wrapText="1"/>
    </xf>
    <xf numFmtId="0" fontId="39" fillId="0" borderId="0" xfId="0" applyFont="1" applyBorder="1" applyAlignment="1">
      <alignment horizontal="left" vertical="center" wrapText="1"/>
    </xf>
    <xf numFmtId="0" fontId="0" fillId="0" borderId="0" xfId="0" applyBorder="1" applyAlignment="1">
      <alignment horizontal="left" vertical="center" wrapText="1"/>
    </xf>
    <xf numFmtId="0" fontId="1" fillId="0" borderId="1" xfId="0" applyFont="1" applyFill="1" applyBorder="1" applyAlignment="1">
      <alignment horizontal="center" vertical="center"/>
    </xf>
    <xf numFmtId="0" fontId="48" fillId="0" borderId="0" xfId="0" applyFont="1" applyAlignment="1">
      <alignment horizontal="left"/>
    </xf>
    <xf numFmtId="0" fontId="0" fillId="0" borderId="4" xfId="0" applyBorder="1" applyAlignment="1">
      <alignment vertical="top" wrapText="1"/>
    </xf>
    <xf numFmtId="0" fontId="1" fillId="0" borderId="0" xfId="0" applyFont="1" applyBorder="1" applyAlignment="1">
      <alignment vertical="center"/>
    </xf>
    <xf numFmtId="0" fontId="0" fillId="0" borderId="0" xfId="0" applyAlignment="1"/>
    <xf numFmtId="3" fontId="32" fillId="0" borderId="1" xfId="0" applyNumberFormat="1" applyFont="1" applyBorder="1" applyAlignment="1">
      <alignment horizontal="center" vertical="center" wrapText="1"/>
    </xf>
    <xf numFmtId="0" fontId="32" fillId="0" borderId="0" xfId="0" applyFont="1" applyFill="1" applyBorder="1" applyAlignment="1">
      <alignment vertical="center"/>
    </xf>
    <xf numFmtId="0" fontId="32" fillId="0" borderId="0" xfId="0" applyFont="1" applyFill="1" applyBorder="1" applyAlignment="1">
      <alignment horizontal="right" vertical="center" wrapText="1"/>
    </xf>
    <xf numFmtId="0" fontId="16" fillId="0" borderId="0" xfId="0" applyFont="1" applyBorder="1" applyAlignment="1">
      <alignment vertical="center"/>
    </xf>
    <xf numFmtId="0" fontId="4" fillId="0" borderId="1" xfId="0" applyFont="1" applyFill="1" applyBorder="1" applyAlignment="1">
      <alignment horizontal="center" vertical="center" wrapText="1"/>
    </xf>
    <xf numFmtId="10" fontId="0" fillId="0" borderId="1" xfId="0" applyNumberFormat="1" applyBorder="1"/>
    <xf numFmtId="0" fontId="1" fillId="0" borderId="0" xfId="0" applyFont="1" applyAlignment="1">
      <alignment horizontal="center"/>
    </xf>
    <xf numFmtId="0" fontId="11" fillId="0" borderId="0" xfId="0" applyFont="1" applyAlignment="1">
      <alignment vertical="center"/>
    </xf>
    <xf numFmtId="0" fontId="20" fillId="0" borderId="1" xfId="0" applyFont="1" applyBorder="1" applyAlignment="1">
      <alignment vertical="center" wrapText="1"/>
    </xf>
    <xf numFmtId="0" fontId="21" fillId="0" borderId="1" xfId="0" applyFont="1" applyBorder="1" applyAlignment="1">
      <alignment vertical="center" wrapText="1"/>
    </xf>
    <xf numFmtId="0" fontId="21" fillId="0" borderId="0" xfId="0" applyFont="1" applyAlignment="1">
      <alignment vertical="center"/>
    </xf>
    <xf numFmtId="0" fontId="4" fillId="0" borderId="1" xfId="0" applyFont="1" applyBorder="1" applyAlignment="1">
      <alignment vertical="center" wrapText="1"/>
    </xf>
    <xf numFmtId="0" fontId="5" fillId="0" borderId="1" xfId="0" applyFont="1" applyBorder="1" applyAlignment="1">
      <alignment vertical="center" wrapText="1"/>
    </xf>
    <xf numFmtId="0" fontId="4" fillId="0" borderId="1" xfId="0" applyFont="1" applyFill="1" applyBorder="1" applyAlignment="1">
      <alignment horizontal="left" vertical="center"/>
    </xf>
    <xf numFmtId="0" fontId="1"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9" fillId="0" borderId="1" xfId="0" applyFont="1" applyBorder="1" applyAlignment="1">
      <alignment vertical="center" wrapText="1"/>
    </xf>
    <xf numFmtId="0" fontId="11" fillId="0" borderId="1" xfId="0" applyFont="1" applyBorder="1" applyAlignment="1">
      <alignment vertical="center" wrapText="1"/>
    </xf>
    <xf numFmtId="0" fontId="4" fillId="0" borderId="1" xfId="0" applyFont="1" applyBorder="1" applyAlignment="1">
      <alignment horizontal="left" vertical="center" wrapText="1"/>
    </xf>
    <xf numFmtId="0" fontId="9" fillId="0" borderId="1" xfId="0" applyFont="1" applyFill="1" applyBorder="1" applyAlignment="1">
      <alignment horizontal="left" vertical="center" wrapText="1"/>
    </xf>
    <xf numFmtId="0" fontId="11" fillId="0" borderId="1" xfId="0" applyFont="1" applyBorder="1" applyAlignment="1">
      <alignment horizontal="left" vertical="center" wrapText="1"/>
    </xf>
    <xf numFmtId="0" fontId="20" fillId="0" borderId="1" xfId="0" applyFont="1" applyFill="1" applyBorder="1" applyAlignment="1">
      <alignment horizontal="left" vertical="center" wrapText="1"/>
    </xf>
    <xf numFmtId="0" fontId="9" fillId="0" borderId="1" xfId="0" applyFont="1" applyFill="1" applyBorder="1" applyAlignment="1">
      <alignment vertical="center" wrapText="1"/>
    </xf>
    <xf numFmtId="0" fontId="11" fillId="0" borderId="1" xfId="0" applyFont="1" applyFill="1" applyBorder="1" applyAlignment="1">
      <alignment vertical="center" wrapText="1"/>
    </xf>
    <xf numFmtId="0" fontId="21" fillId="0" borderId="1" xfId="0" applyFont="1" applyFill="1" applyBorder="1" applyAlignment="1">
      <alignment vertical="center" wrapText="1"/>
    </xf>
    <xf numFmtId="0" fontId="20" fillId="0" borderId="1" xfId="0" applyFont="1" applyFill="1" applyBorder="1" applyAlignment="1">
      <alignment vertical="center" wrapText="1"/>
    </xf>
    <xf numFmtId="0" fontId="4" fillId="0" borderId="1" xfId="0" applyFont="1" applyBorder="1" applyAlignment="1">
      <alignment vertical="center"/>
    </xf>
    <xf numFmtId="0" fontId="9" fillId="0" borderId="1" xfId="0" applyFont="1" applyBorder="1" applyAlignment="1">
      <alignment vertical="center"/>
    </xf>
    <xf numFmtId="3" fontId="15" fillId="0" borderId="0" xfId="0" applyNumberFormat="1" applyFont="1" applyBorder="1"/>
    <xf numFmtId="0" fontId="0" fillId="0" borderId="1" xfId="0" applyBorder="1" applyAlignment="1">
      <alignment horizontal="left" vertical="center" wrapText="1"/>
    </xf>
    <xf numFmtId="168" fontId="0" fillId="0" borderId="0" xfId="0" applyNumberFormat="1" applyAlignment="1">
      <alignment vertical="center"/>
    </xf>
    <xf numFmtId="0" fontId="0" fillId="0" borderId="0" xfId="0" applyBorder="1" applyAlignment="1">
      <alignment horizontal="center" vertical="center"/>
    </xf>
    <xf numFmtId="164" fontId="0" fillId="0" borderId="0" xfId="0" applyNumberFormat="1" applyFill="1" applyBorder="1" applyAlignment="1">
      <alignment horizontal="center" vertical="center"/>
    </xf>
    <xf numFmtId="0" fontId="45" fillId="0" borderId="0" xfId="0" applyFont="1"/>
    <xf numFmtId="4" fontId="45" fillId="0" borderId="0" xfId="0" applyNumberFormat="1" applyFont="1"/>
    <xf numFmtId="0" fontId="45" fillId="0" borderId="1" xfId="0" applyFont="1" applyBorder="1" applyAlignment="1">
      <alignment horizontal="center"/>
    </xf>
    <xf numFmtId="4" fontId="45" fillId="0" borderId="1" xfId="0" applyNumberFormat="1" applyFont="1" applyBorder="1" applyAlignment="1">
      <alignment horizontal="center"/>
    </xf>
    <xf numFmtId="0" fontId="45" fillId="0" borderId="1" xfId="0" applyFont="1" applyBorder="1"/>
    <xf numFmtId="3" fontId="45" fillId="0" borderId="1" xfId="0" applyNumberFormat="1" applyFont="1" applyBorder="1"/>
    <xf numFmtId="4" fontId="45" fillId="0" borderId="1" xfId="0" applyNumberFormat="1" applyFont="1" applyBorder="1"/>
    <xf numFmtId="0" fontId="1" fillId="0" borderId="1" xfId="0" applyFont="1" applyBorder="1" applyAlignment="1">
      <alignment horizontal="center" vertical="center" wrapText="1"/>
    </xf>
    <xf numFmtId="170" fontId="1" fillId="0" borderId="1" xfId="0" applyNumberFormat="1" applyFont="1" applyBorder="1" applyAlignment="1">
      <alignment horizontal="center" vertical="center" wrapText="1"/>
    </xf>
    <xf numFmtId="4" fontId="32" fillId="0" borderId="1" xfId="0" applyNumberFormat="1" applyFont="1" applyFill="1" applyBorder="1" applyAlignment="1">
      <alignment vertical="center"/>
    </xf>
    <xf numFmtId="3" fontId="0" fillId="0" borderId="1" xfId="0" applyNumberFormat="1" applyBorder="1" applyAlignment="1">
      <alignment horizontal="left" vertical="center" wrapText="1"/>
    </xf>
    <xf numFmtId="3" fontId="0" fillId="0" borderId="1" xfId="0" applyNumberFormat="1" applyBorder="1" applyAlignment="1">
      <alignment horizontal="right" vertical="center"/>
    </xf>
    <xf numFmtId="3" fontId="32" fillId="0" borderId="1" xfId="0" applyNumberFormat="1" applyFont="1" applyBorder="1" applyAlignment="1">
      <alignment vertical="center" wrapText="1"/>
    </xf>
    <xf numFmtId="4" fontId="0" fillId="0" borderId="1" xfId="0" applyNumberFormat="1" applyBorder="1" applyAlignment="1">
      <alignment horizontal="center" vertical="center" wrapText="1"/>
    </xf>
    <xf numFmtId="4" fontId="0" fillId="0" borderId="1" xfId="0" applyNumberFormat="1" applyBorder="1" applyAlignment="1">
      <alignment vertical="center" wrapText="1"/>
    </xf>
    <xf numFmtId="3" fontId="1" fillId="0" borderId="1" xfId="0" applyNumberFormat="1" applyFont="1" applyBorder="1" applyAlignment="1">
      <alignment horizontal="center" vertical="center" wrapText="1"/>
    </xf>
    <xf numFmtId="0" fontId="0" fillId="0" borderId="1" xfId="0" applyBorder="1" applyAlignment="1">
      <alignment horizontal="center"/>
    </xf>
    <xf numFmtId="4" fontId="0" fillId="0" borderId="1" xfId="0" applyNumberFormat="1" applyBorder="1" applyAlignment="1">
      <alignment horizontal="center" vertical="center"/>
    </xf>
    <xf numFmtId="0" fontId="32" fillId="0" borderId="0" xfId="0" applyFont="1" applyBorder="1" applyAlignment="1">
      <alignment horizontal="left" vertical="center"/>
    </xf>
    <xf numFmtId="0" fontId="0" fillId="0" borderId="1" xfId="0" applyBorder="1" applyAlignment="1">
      <alignment horizontal="left" vertical="top" wrapText="1"/>
    </xf>
    <xf numFmtId="0" fontId="0" fillId="0" borderId="0" xfId="0" applyFill="1" applyBorder="1"/>
    <xf numFmtId="3" fontId="1" fillId="0" borderId="0" xfId="0" applyNumberFormat="1" applyFont="1" applyBorder="1"/>
    <xf numFmtId="0" fontId="1" fillId="0" borderId="0" xfId="0" applyFont="1" applyFill="1" applyBorder="1" applyAlignment="1"/>
    <xf numFmtId="4" fontId="32" fillId="0" borderId="0" xfId="0" applyNumberFormat="1" applyFont="1" applyFill="1" applyBorder="1"/>
    <xf numFmtId="4" fontId="1" fillId="0" borderId="1" xfId="0" applyNumberFormat="1" applyFont="1" applyFill="1" applyBorder="1"/>
    <xf numFmtId="4" fontId="0" fillId="0" borderId="0" xfId="0" applyNumberFormat="1" applyFill="1" applyBorder="1" applyAlignment="1">
      <alignment horizontal="right" vertical="center"/>
    </xf>
    <xf numFmtId="3" fontId="1" fillId="0" borderId="2" xfId="0" applyNumberFormat="1" applyFont="1" applyBorder="1"/>
    <xf numFmtId="0" fontId="49" fillId="0" borderId="0" xfId="0" applyFont="1"/>
    <xf numFmtId="0" fontId="1" fillId="0" borderId="1" xfId="0" applyFont="1" applyFill="1" applyBorder="1"/>
    <xf numFmtId="3" fontId="1" fillId="0" borderId="1" xfId="0" applyNumberFormat="1" applyFont="1" applyFill="1" applyBorder="1" applyAlignment="1">
      <alignment vertical="center"/>
    </xf>
    <xf numFmtId="10" fontId="1" fillId="0" borderId="1" xfId="0" applyNumberFormat="1" applyFont="1" applyFill="1" applyBorder="1" applyAlignment="1">
      <alignment vertical="center"/>
    </xf>
    <xf numFmtId="0" fontId="49" fillId="0" borderId="0" xfId="0" applyFont="1" applyAlignment="1">
      <alignment horizontal="left" vertical="top" wrapText="1"/>
    </xf>
    <xf numFmtId="0" fontId="0" fillId="0" borderId="1" xfId="0" applyBorder="1" applyAlignment="1">
      <alignment horizontal="center"/>
    </xf>
    <xf numFmtId="0" fontId="1" fillId="0" borderId="1" xfId="0" applyFont="1" applyBorder="1" applyAlignment="1">
      <alignment horizontal="left" vertical="center" wrapText="1"/>
    </xf>
    <xf numFmtId="0" fontId="32" fillId="0" borderId="0" xfId="0" applyFont="1" applyAlignment="1">
      <alignment vertical="top" wrapText="1"/>
    </xf>
    <xf numFmtId="0" fontId="1" fillId="0" borderId="1" xfId="0" applyFont="1" applyBorder="1" applyAlignment="1">
      <alignment vertical="center" wrapText="1"/>
    </xf>
    <xf numFmtId="0" fontId="1" fillId="0" borderId="0" xfId="0" applyFont="1" applyAlignment="1">
      <alignment horizontal="left" vertical="top" wrapText="1"/>
    </xf>
    <xf numFmtId="0" fontId="1" fillId="0" borderId="0" xfId="0" applyFont="1" applyAlignment="1">
      <alignment horizontal="left" vertical="top"/>
    </xf>
    <xf numFmtId="0" fontId="4" fillId="0" borderId="0" xfId="0" applyFont="1" applyFill="1"/>
    <xf numFmtId="0" fontId="0" fillId="0" borderId="1" xfId="0" applyBorder="1" applyAlignment="1">
      <alignment horizontal="center"/>
    </xf>
    <xf numFmtId="3" fontId="39" fillId="0" borderId="1" xfId="0" applyNumberFormat="1" applyFont="1" applyBorder="1" applyAlignment="1">
      <alignment horizontal="left" vertical="center" wrapText="1"/>
    </xf>
    <xf numFmtId="3" fontId="0" fillId="0" borderId="1" xfId="0" applyNumberFormat="1" applyFill="1" applyBorder="1" applyAlignment="1">
      <alignment horizontal="center" vertical="center" wrapText="1"/>
    </xf>
    <xf numFmtId="0" fontId="49" fillId="0" borderId="1" xfId="0" applyFont="1" applyBorder="1" applyAlignment="1">
      <alignment horizontal="center"/>
    </xf>
    <xf numFmtId="0" fontId="49" fillId="0" borderId="0" xfId="0" applyFont="1" applyAlignment="1">
      <alignment horizontal="center"/>
    </xf>
    <xf numFmtId="166" fontId="1" fillId="0" borderId="1" xfId="0" applyNumberFormat="1" applyFont="1" applyBorder="1"/>
    <xf numFmtId="0" fontId="0" fillId="0" borderId="1" xfId="0" applyBorder="1" applyAlignment="1">
      <alignment horizontal="center"/>
    </xf>
    <xf numFmtId="0" fontId="1" fillId="0" borderId="1" xfId="0" applyFont="1" applyBorder="1" applyAlignment="1">
      <alignment horizontal="center"/>
    </xf>
    <xf numFmtId="3" fontId="0" fillId="0" borderId="1" xfId="0" applyNumberFormat="1" applyBorder="1" applyAlignment="1">
      <alignment horizontal="right"/>
    </xf>
    <xf numFmtId="4" fontId="0" fillId="0" borderId="1" xfId="0" applyNumberFormat="1" applyBorder="1" applyAlignment="1">
      <alignment horizontal="right"/>
    </xf>
    <xf numFmtId="0" fontId="1" fillId="0" borderId="1" xfId="0" applyFont="1" applyBorder="1" applyAlignment="1">
      <alignment horizontal="left" vertical="top" wrapText="1"/>
    </xf>
    <xf numFmtId="0" fontId="1" fillId="0" borderId="1" xfId="0" applyFont="1" applyFill="1" applyBorder="1" applyAlignment="1">
      <alignment horizontal="left" vertical="top" wrapText="1"/>
    </xf>
    <xf numFmtId="0" fontId="1" fillId="0" borderId="0" xfId="0" applyFont="1" applyFill="1" applyBorder="1" applyAlignment="1">
      <alignment horizontal="center"/>
    </xf>
    <xf numFmtId="0" fontId="1" fillId="0" borderId="1" xfId="0" applyFont="1" applyBorder="1" applyAlignment="1">
      <alignment horizontal="center"/>
    </xf>
    <xf numFmtId="0" fontId="1" fillId="0" borderId="1" xfId="0" applyFont="1" applyBorder="1" applyAlignment="1">
      <alignment horizontal="left" vertical="top" wrapText="1"/>
    </xf>
    <xf numFmtId="0" fontId="1" fillId="0" borderId="0" xfId="0" applyFont="1" applyAlignment="1">
      <alignment horizontal="left" vertical="top" wrapText="1"/>
    </xf>
    <xf numFmtId="0" fontId="1" fillId="0" borderId="1" xfId="0" applyFont="1" applyBorder="1" applyAlignment="1">
      <alignment horizontal="center"/>
    </xf>
    <xf numFmtId="0" fontId="0" fillId="0" borderId="1" xfId="0" applyBorder="1" applyAlignment="1">
      <alignment horizontal="center"/>
    </xf>
    <xf numFmtId="3" fontId="1" fillId="0" borderId="4" xfId="0" applyNumberFormat="1" applyFont="1" applyBorder="1" applyAlignment="1">
      <alignment vertical="center"/>
    </xf>
    <xf numFmtId="3" fontId="1" fillId="0" borderId="1" xfId="0" applyNumberFormat="1" applyFont="1" applyBorder="1" applyAlignment="1">
      <alignment horizontal="right" vertical="top" wrapText="1"/>
    </xf>
    <xf numFmtId="0" fontId="1" fillId="0" borderId="1" xfId="0" applyFont="1" applyBorder="1" applyAlignment="1">
      <alignment horizontal="left" vertical="center" wrapText="1"/>
    </xf>
    <xf numFmtId="0" fontId="1" fillId="0" borderId="1" xfId="0" applyNumberFormat="1" applyFont="1" applyBorder="1" applyAlignment="1">
      <alignment vertical="center" wrapText="1"/>
    </xf>
    <xf numFmtId="0" fontId="4" fillId="4" borderId="1" xfId="0" applyFont="1" applyFill="1" applyBorder="1" applyAlignment="1">
      <alignment horizontal="center" vertical="center" wrapText="1"/>
    </xf>
    <xf numFmtId="0" fontId="20" fillId="4" borderId="1"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9" fillId="4" borderId="1" xfId="0" applyFont="1" applyFill="1" applyBorder="1" applyAlignment="1">
      <alignment horizontal="center" vertical="center" wrapText="1"/>
    </xf>
    <xf numFmtId="0" fontId="20" fillId="0" borderId="1" xfId="0" applyFont="1" applyBorder="1" applyAlignment="1">
      <alignment vertical="center"/>
    </xf>
    <xf numFmtId="0" fontId="1" fillId="0" borderId="4" xfId="0" applyFont="1" applyBorder="1" applyAlignment="1">
      <alignment horizontal="left" vertical="center" wrapText="1"/>
    </xf>
    <xf numFmtId="3" fontId="45" fillId="7" borderId="1" xfId="0" applyNumberFormat="1" applyFont="1" applyFill="1" applyBorder="1"/>
    <xf numFmtId="0" fontId="1" fillId="0" borderId="0" xfId="0" applyFont="1" applyFill="1" applyBorder="1" applyAlignment="1">
      <alignment vertical="center"/>
    </xf>
    <xf numFmtId="0" fontId="1" fillId="0" borderId="1" xfId="0" applyFont="1" applyBorder="1" applyAlignment="1">
      <alignment horizontal="left" vertical="top" wrapText="1"/>
    </xf>
    <xf numFmtId="0" fontId="0" fillId="0" borderId="1" xfId="0" applyBorder="1" applyAlignment="1">
      <alignment horizontal="left" vertical="center" wrapText="1"/>
    </xf>
    <xf numFmtId="0" fontId="0" fillId="0" borderId="1" xfId="0" applyBorder="1" applyAlignment="1">
      <alignment horizontal="center"/>
    </xf>
    <xf numFmtId="0" fontId="1" fillId="0" borderId="1" xfId="0" applyFont="1" applyBorder="1" applyAlignment="1">
      <alignment horizontal="center"/>
    </xf>
    <xf numFmtId="0" fontId="1" fillId="0" borderId="1" xfId="0" applyFont="1" applyFill="1" applyBorder="1" applyAlignment="1">
      <alignment horizontal="left" vertical="top" wrapText="1"/>
    </xf>
    <xf numFmtId="0" fontId="1" fillId="0" borderId="1" xfId="0" applyFont="1" applyBorder="1" applyAlignment="1">
      <alignment horizontal="left" vertical="top" wrapText="1"/>
    </xf>
    <xf numFmtId="165" fontId="1" fillId="0" borderId="0" xfId="0" applyNumberFormat="1" applyFont="1" applyFill="1" applyBorder="1" applyAlignment="1">
      <alignment vertical="center"/>
    </xf>
    <xf numFmtId="0" fontId="32" fillId="0" borderId="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34" fillId="0" borderId="0" xfId="0" applyFont="1" applyFill="1" applyBorder="1" applyAlignment="1">
      <alignment vertical="center" wrapText="1"/>
    </xf>
    <xf numFmtId="0" fontId="32" fillId="0" borderId="0" xfId="0" applyFont="1" applyFill="1" applyBorder="1" applyAlignment="1">
      <alignment vertical="center" wrapText="1"/>
    </xf>
    <xf numFmtId="0" fontId="32" fillId="0" borderId="1" xfId="0" applyFont="1" applyFill="1" applyBorder="1" applyAlignment="1">
      <alignment horizontal="left" vertical="center" wrapText="1"/>
    </xf>
    <xf numFmtId="3" fontId="32" fillId="0" borderId="1" xfId="0" applyNumberFormat="1" applyFont="1" applyFill="1" applyBorder="1" applyAlignment="1">
      <alignment vertical="center"/>
    </xf>
    <xf numFmtId="3" fontId="0" fillId="0" borderId="0" xfId="0" applyNumberFormat="1" applyFill="1" applyBorder="1" applyAlignment="1">
      <alignment vertical="center" wrapText="1"/>
    </xf>
    <xf numFmtId="3" fontId="34" fillId="0" borderId="0" xfId="0" applyNumberFormat="1" applyFont="1" applyFill="1" applyBorder="1" applyAlignment="1">
      <alignment horizontal="left" vertical="center" wrapText="1"/>
    </xf>
    <xf numFmtId="0" fontId="17" fillId="0" borderId="0" xfId="0" applyFont="1" applyBorder="1" applyAlignment="1">
      <alignment vertical="center"/>
    </xf>
    <xf numFmtId="3" fontId="35" fillId="0" borderId="0" xfId="0" applyNumberFormat="1" applyFont="1" applyFill="1" applyBorder="1" applyAlignment="1">
      <alignment vertical="center"/>
    </xf>
    <xf numFmtId="0" fontId="36" fillId="0" borderId="0" xfId="0" applyFont="1" applyFill="1" applyBorder="1" applyAlignment="1">
      <alignment horizontal="center" vertical="center"/>
    </xf>
    <xf numFmtId="3" fontId="40" fillId="0" borderId="0" xfId="0" applyNumberFormat="1" applyFont="1" applyFill="1" applyBorder="1" applyAlignment="1">
      <alignment horizontal="center" vertical="center"/>
    </xf>
    <xf numFmtId="0" fontId="37" fillId="0" borderId="0" xfId="0" applyFont="1" applyFill="1" applyBorder="1" applyAlignment="1">
      <alignment vertical="center" wrapText="1"/>
    </xf>
    <xf numFmtId="3" fontId="37" fillId="0" borderId="0" xfId="0" applyNumberFormat="1" applyFont="1" applyFill="1" applyBorder="1" applyAlignment="1">
      <alignment vertical="center" wrapText="1"/>
    </xf>
    <xf numFmtId="3" fontId="40" fillId="0" borderId="0" xfId="0" applyNumberFormat="1" applyFont="1" applyFill="1" applyBorder="1" applyAlignment="1">
      <alignment vertical="center"/>
    </xf>
    <xf numFmtId="3" fontId="38" fillId="0" borderId="0" xfId="0" applyNumberFormat="1" applyFont="1" applyFill="1" applyBorder="1" applyAlignment="1">
      <alignment vertical="center"/>
    </xf>
    <xf numFmtId="0" fontId="35" fillId="0" borderId="0" xfId="0" applyFont="1" applyFill="1" applyBorder="1" applyAlignment="1">
      <alignment vertical="center"/>
    </xf>
    <xf numFmtId="0" fontId="13" fillId="0" borderId="0" xfId="0" applyFont="1" applyFill="1" applyBorder="1" applyAlignment="1">
      <alignment vertical="center"/>
    </xf>
    <xf numFmtId="3" fontId="13" fillId="0" borderId="0" xfId="0" applyNumberFormat="1" applyFont="1" applyFill="1" applyBorder="1" applyAlignment="1">
      <alignment vertical="center"/>
    </xf>
    <xf numFmtId="0" fontId="13" fillId="0" borderId="0" xfId="0" applyFont="1" applyFill="1" applyBorder="1" applyAlignment="1">
      <alignment vertical="center" wrapText="1"/>
    </xf>
    <xf numFmtId="0" fontId="41" fillId="0" borderId="0" xfId="0" applyFont="1" applyFill="1" applyBorder="1" applyAlignment="1">
      <alignment vertical="center"/>
    </xf>
    <xf numFmtId="3" fontId="13" fillId="0" borderId="0" xfId="0" applyNumberFormat="1" applyFont="1" applyFill="1" applyBorder="1" applyAlignment="1">
      <alignment vertical="center" wrapText="1"/>
    </xf>
    <xf numFmtId="3" fontId="41" fillId="0" borderId="0" xfId="0" applyNumberFormat="1" applyFont="1" applyFill="1" applyBorder="1" applyAlignment="1">
      <alignment vertical="center"/>
    </xf>
    <xf numFmtId="3" fontId="1" fillId="0" borderId="0" xfId="0" applyNumberFormat="1" applyFont="1" applyFill="1" applyBorder="1" applyAlignment="1">
      <alignment vertical="center"/>
    </xf>
    <xf numFmtId="3" fontId="13" fillId="0" borderId="0" xfId="0" applyNumberFormat="1" applyFont="1" applyFill="1" applyBorder="1" applyAlignment="1">
      <alignment horizontal="right" vertical="center" wrapText="1"/>
    </xf>
    <xf numFmtId="0" fontId="39" fillId="0" borderId="0" xfId="0" applyFont="1" applyFill="1" applyBorder="1" applyAlignment="1">
      <alignment vertical="center" wrapText="1"/>
    </xf>
    <xf numFmtId="0" fontId="32" fillId="0" borderId="0" xfId="0" applyFont="1" applyFill="1" applyBorder="1" applyAlignment="1">
      <alignment horizontal="right" vertical="center"/>
    </xf>
    <xf numFmtId="0" fontId="39" fillId="0" borderId="0" xfId="0" applyFont="1" applyFill="1" applyBorder="1" applyAlignment="1">
      <alignment horizontal="left" vertical="center" wrapText="1"/>
    </xf>
    <xf numFmtId="3" fontId="1" fillId="0" borderId="1" xfId="0" applyNumberFormat="1" applyFont="1" applyFill="1" applyBorder="1" applyAlignment="1">
      <alignment horizontal="center" vertical="center" wrapText="1"/>
    </xf>
    <xf numFmtId="0" fontId="0" fillId="0" borderId="1" xfId="0" applyNumberFormat="1" applyFont="1" applyFill="1" applyBorder="1" applyAlignment="1">
      <alignment horizontal="left"/>
    </xf>
    <xf numFmtId="0" fontId="1" fillId="0" borderId="20" xfId="0" applyFont="1" applyFill="1" applyBorder="1"/>
    <xf numFmtId="0" fontId="0" fillId="0" borderId="1" xfId="0" applyBorder="1" applyAlignment="1"/>
    <xf numFmtId="0" fontId="0" fillId="0" borderId="0" xfId="0" applyAlignment="1">
      <alignment horizontal="center" vertical="center" wrapText="1"/>
    </xf>
    <xf numFmtId="0" fontId="0" fillId="0" borderId="1" xfId="0" applyBorder="1" applyAlignment="1">
      <alignment horizontal="center"/>
    </xf>
    <xf numFmtId="0" fontId="1" fillId="0" borderId="1" xfId="0" applyFont="1" applyBorder="1" applyAlignment="1">
      <alignment horizontal="center"/>
    </xf>
    <xf numFmtId="0" fontId="0" fillId="0" borderId="1" xfId="0" applyBorder="1" applyAlignment="1">
      <alignment horizontal="center"/>
    </xf>
    <xf numFmtId="0" fontId="1" fillId="0" borderId="1" xfId="0" applyFont="1" applyBorder="1" applyAlignment="1">
      <alignment horizontal="center"/>
    </xf>
    <xf numFmtId="3" fontId="1" fillId="0" borderId="1" xfId="0" applyNumberFormat="1" applyFont="1" applyFill="1" applyBorder="1" applyAlignment="1">
      <alignment horizontal="center"/>
    </xf>
    <xf numFmtId="0" fontId="49" fillId="0" borderId="0" xfId="0" applyFont="1" applyAlignment="1">
      <alignment horizontal="left" vertical="top" wrapText="1"/>
    </xf>
    <xf numFmtId="4" fontId="1" fillId="0" borderId="1" xfId="2" applyNumberFormat="1" applyBorder="1" applyAlignment="1">
      <alignment horizontal="right"/>
    </xf>
    <xf numFmtId="3" fontId="1" fillId="0" borderId="1" xfId="2" applyNumberFormat="1" applyFont="1" applyBorder="1" applyAlignment="1">
      <alignment horizontal="right" vertical="center"/>
    </xf>
    <xf numFmtId="4" fontId="1" fillId="0" borderId="1" xfId="2" applyNumberFormat="1" applyBorder="1"/>
    <xf numFmtId="3" fontId="1" fillId="0" borderId="1" xfId="2" applyNumberFormat="1" applyBorder="1"/>
    <xf numFmtId="4" fontId="1" fillId="0" borderId="1" xfId="3" applyNumberFormat="1" applyBorder="1"/>
    <xf numFmtId="171" fontId="1" fillId="0" borderId="1" xfId="4" applyNumberFormat="1" applyFont="1" applyBorder="1"/>
    <xf numFmtId="0" fontId="1" fillId="0" borderId="1" xfId="3" applyBorder="1"/>
    <xf numFmtId="4" fontId="1" fillId="0" borderId="1" xfId="5" applyNumberFormat="1" applyBorder="1"/>
    <xf numFmtId="3" fontId="1" fillId="0" borderId="1" xfId="5" applyNumberFormat="1" applyBorder="1"/>
    <xf numFmtId="4" fontId="1" fillId="0" borderId="1" xfId="5" applyNumberFormat="1" applyFill="1" applyBorder="1"/>
    <xf numFmtId="3" fontId="1" fillId="0" borderId="1" xfId="5" applyNumberFormat="1" applyFill="1" applyBorder="1"/>
    <xf numFmtId="0" fontId="1" fillId="0" borderId="1" xfId="0" applyFont="1" applyFill="1" applyBorder="1" applyAlignment="1">
      <alignment horizontal="center" wrapText="1"/>
    </xf>
    <xf numFmtId="3" fontId="1" fillId="0" borderId="0" xfId="0" applyNumberFormat="1" applyFont="1"/>
    <xf numFmtId="0" fontId="4" fillId="0" borderId="1" xfId="0" applyFont="1" applyBorder="1" applyAlignment="1">
      <alignment horizontal="center" vertical="center"/>
    </xf>
    <xf numFmtId="49" fontId="4" fillId="0" borderId="1" xfId="0" applyNumberFormat="1" applyFont="1" applyBorder="1" applyAlignment="1">
      <alignment horizontal="center" vertical="center"/>
    </xf>
    <xf numFmtId="49" fontId="4" fillId="0" borderId="1" xfId="0" applyNumberFormat="1" applyFont="1" applyBorder="1" applyAlignment="1">
      <alignment horizontal="center" vertical="center" wrapText="1"/>
    </xf>
    <xf numFmtId="49" fontId="4" fillId="0" borderId="12" xfId="0" applyNumberFormat="1" applyFont="1" applyBorder="1" applyAlignment="1">
      <alignment horizontal="center" vertical="center"/>
    </xf>
    <xf numFmtId="49" fontId="4" fillId="0" borderId="12"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top" wrapText="1"/>
    </xf>
    <xf numFmtId="167" fontId="4" fillId="0" borderId="1" xfId="0" applyNumberFormat="1" applyFont="1" applyFill="1" applyBorder="1" applyAlignment="1">
      <alignment horizontal="center" vertical="top" wrapText="1"/>
    </xf>
    <xf numFmtId="3" fontId="15" fillId="0" borderId="0" xfId="0" applyNumberFormat="1" applyFont="1" applyBorder="1" applyAlignment="1">
      <alignment vertical="center"/>
    </xf>
    <xf numFmtId="3" fontId="1" fillId="0" borderId="0" xfId="0" applyNumberFormat="1" applyFont="1" applyBorder="1" applyAlignment="1">
      <alignment horizontal="center" vertical="center"/>
    </xf>
    <xf numFmtId="3" fontId="0" fillId="0" borderId="0" xfId="0" applyNumberFormat="1" applyAlignment="1">
      <alignment vertical="center" wrapText="1"/>
    </xf>
    <xf numFmtId="3" fontId="15" fillId="0" borderId="0" xfId="0" applyNumberFormat="1" applyFont="1" applyBorder="1" applyAlignment="1">
      <alignment vertical="center" wrapText="1"/>
    </xf>
    <xf numFmtId="0" fontId="0" fillId="0" borderId="0" xfId="0" applyAlignment="1">
      <alignment horizontal="center" vertical="center" wrapText="1"/>
    </xf>
    <xf numFmtId="0" fontId="22" fillId="0" borderId="0" xfId="0" applyFont="1" applyAlignment="1">
      <alignment horizontal="left" vertical="center" wrapText="1"/>
    </xf>
    <xf numFmtId="0" fontId="1" fillId="0" borderId="0" xfId="0" applyFont="1" applyAlignment="1">
      <alignment horizontal="center" vertical="center" wrapText="1"/>
    </xf>
    <xf numFmtId="3" fontId="0" fillId="0" borderId="0" xfId="0" applyNumberFormat="1" applyBorder="1" applyAlignment="1">
      <alignment horizontal="center" vertical="center" wrapText="1"/>
    </xf>
    <xf numFmtId="4" fontId="1" fillId="0" borderId="1" xfId="0" applyNumberFormat="1" applyFont="1" applyBorder="1" applyAlignment="1">
      <alignment vertical="center"/>
    </xf>
    <xf numFmtId="0" fontId="1" fillId="0" borderId="0" xfId="0" applyFont="1" applyAlignment="1">
      <alignment vertical="center"/>
    </xf>
    <xf numFmtId="3" fontId="1" fillId="0" borderId="1" xfId="0" applyNumberFormat="1" applyFont="1" applyBorder="1" applyAlignment="1">
      <alignment horizontal="center" vertical="center"/>
    </xf>
    <xf numFmtId="3" fontId="1" fillId="0" borderId="1" xfId="0" applyNumberFormat="1" applyFont="1" applyBorder="1" applyAlignment="1">
      <alignment vertical="center" wrapText="1"/>
    </xf>
    <xf numFmtId="3" fontId="1" fillId="0" borderId="1" xfId="0" applyNumberFormat="1" applyFont="1" applyFill="1" applyBorder="1" applyAlignment="1">
      <alignment horizontal="center" vertical="center"/>
    </xf>
    <xf numFmtId="0" fontId="13" fillId="0" borderId="0" xfId="0" applyFont="1" applyAlignment="1">
      <alignment vertical="center"/>
    </xf>
    <xf numFmtId="3" fontId="1" fillId="0" borderId="1" xfId="0" applyNumberFormat="1" applyFont="1" applyFill="1" applyBorder="1" applyAlignment="1">
      <alignment vertical="center" wrapText="1"/>
    </xf>
    <xf numFmtId="3" fontId="4" fillId="0" borderId="0" xfId="0" applyNumberFormat="1" applyFont="1" applyFill="1" applyBorder="1" applyAlignment="1">
      <alignment horizontal="left" vertical="center"/>
    </xf>
    <xf numFmtId="3" fontId="32" fillId="0" borderId="1" xfId="0" applyNumberFormat="1" applyFont="1" applyFill="1" applyBorder="1" applyAlignment="1">
      <alignment vertical="center" wrapText="1"/>
    </xf>
    <xf numFmtId="0" fontId="31" fillId="0" borderId="0" xfId="0" applyFont="1" applyAlignment="1">
      <alignment horizontal="left" vertical="center"/>
    </xf>
    <xf numFmtId="0" fontId="1" fillId="0" borderId="0" xfId="0" applyFont="1" applyFill="1" applyBorder="1" applyAlignment="1">
      <alignment horizontal="left" vertical="center"/>
    </xf>
    <xf numFmtId="0" fontId="1" fillId="0" borderId="0" xfId="0" applyFont="1" applyAlignment="1">
      <alignment horizontal="left" vertical="center"/>
    </xf>
    <xf numFmtId="170" fontId="1" fillId="0" borderId="1" xfId="0" applyNumberFormat="1" applyFont="1" applyBorder="1" applyAlignment="1">
      <alignment horizontal="center" vertical="center"/>
    </xf>
    <xf numFmtId="0" fontId="1" fillId="0" borderId="0" xfId="0" applyFont="1" applyAlignment="1">
      <alignment horizontal="left" vertical="top" wrapText="1"/>
    </xf>
    <xf numFmtId="0" fontId="1" fillId="0" borderId="0" xfId="0" applyFont="1" applyAlignment="1">
      <alignment horizontal="left" vertical="top"/>
    </xf>
    <xf numFmtId="0" fontId="1" fillId="0" borderId="1" xfId="0" applyFont="1" applyBorder="1" applyAlignment="1">
      <alignment horizontal="left" vertical="top" wrapText="1"/>
    </xf>
    <xf numFmtId="0" fontId="1" fillId="0" borderId="1" xfId="0" applyFont="1" applyBorder="1" applyAlignment="1">
      <alignment horizontal="left" vertical="top"/>
    </xf>
    <xf numFmtId="0" fontId="1" fillId="0" borderId="0" xfId="0" applyFont="1" applyAlignment="1">
      <alignment horizontal="left" vertical="top" wrapText="1"/>
    </xf>
    <xf numFmtId="0" fontId="1" fillId="0" borderId="0" xfId="0" applyFont="1" applyAlignment="1">
      <alignment horizontal="left" vertical="top"/>
    </xf>
    <xf numFmtId="4" fontId="1" fillId="0" borderId="1" xfId="0" applyNumberFormat="1" applyFont="1" applyBorder="1" applyAlignment="1">
      <alignment horizontal="right" vertical="top"/>
    </xf>
    <xf numFmtId="4" fontId="1" fillId="0" borderId="0" xfId="0" applyNumberFormat="1" applyFont="1" applyAlignment="1">
      <alignment horizontal="right" vertical="top"/>
    </xf>
    <xf numFmtId="0" fontId="1" fillId="0" borderId="1" xfId="0" applyFont="1" applyBorder="1" applyAlignment="1">
      <alignment horizontal="center" vertical="top"/>
    </xf>
    <xf numFmtId="0" fontId="1" fillId="0" borderId="0" xfId="0" applyFont="1" applyFill="1" applyBorder="1" applyAlignment="1">
      <alignment horizontal="right"/>
    </xf>
    <xf numFmtId="0" fontId="1" fillId="7" borderId="1" xfId="0" applyFont="1" applyFill="1" applyBorder="1" applyAlignment="1">
      <alignment horizontal="left" vertical="top"/>
    </xf>
    <xf numFmtId="0" fontId="1" fillId="0" borderId="0" xfId="0" applyFont="1" applyAlignment="1">
      <alignment vertical="top" wrapText="1"/>
    </xf>
    <xf numFmtId="4" fontId="1" fillId="0" borderId="1" xfId="0" applyNumberFormat="1" applyFont="1" applyBorder="1" applyAlignment="1">
      <alignment horizontal="left" vertical="top"/>
    </xf>
    <xf numFmtId="0" fontId="1" fillId="0" borderId="0" xfId="0" applyFont="1" applyAlignment="1">
      <alignment vertical="top"/>
    </xf>
    <xf numFmtId="0" fontId="1" fillId="0" borderId="0" xfId="0" applyFont="1" applyAlignment="1">
      <alignment vertical="center" wrapText="1"/>
    </xf>
    <xf numFmtId="0" fontId="0" fillId="0" borderId="1" xfId="0" applyBorder="1" applyAlignment="1">
      <alignment horizontal="center" vertical="center"/>
    </xf>
    <xf numFmtId="0" fontId="0" fillId="0" borderId="1" xfId="0" applyBorder="1" applyAlignment="1">
      <alignment horizontal="center"/>
    </xf>
    <xf numFmtId="0" fontId="1" fillId="0" borderId="0" xfId="0" applyFont="1" applyBorder="1" applyAlignment="1">
      <alignment horizontal="left" vertical="top" wrapText="1"/>
    </xf>
    <xf numFmtId="0" fontId="0" fillId="0" borderId="1" xfId="0" applyBorder="1" applyAlignment="1">
      <alignment horizontal="center" vertical="top"/>
    </xf>
    <xf numFmtId="3" fontId="45" fillId="8" borderId="1" xfId="0" applyNumberFormat="1" applyFont="1" applyFill="1" applyBorder="1"/>
    <xf numFmtId="10" fontId="1" fillId="0" borderId="0" xfId="0" applyNumberFormat="1" applyFont="1" applyFill="1"/>
    <xf numFmtId="171" fontId="1" fillId="0" borderId="1" xfId="6" applyNumberFormat="1" applyFont="1" applyBorder="1"/>
    <xf numFmtId="0" fontId="1" fillId="0" borderId="0" xfId="0" applyFont="1" applyBorder="1" applyAlignment="1">
      <alignment vertical="top" wrapText="1"/>
    </xf>
    <xf numFmtId="0" fontId="32" fillId="0" borderId="0" xfId="0" applyFont="1" applyAlignment="1">
      <alignment vertical="center" wrapText="1"/>
    </xf>
    <xf numFmtId="0" fontId="1" fillId="0" borderId="1" xfId="0" applyFont="1" applyBorder="1" applyAlignment="1">
      <alignment horizontal="left" vertical="top" wrapText="1"/>
    </xf>
    <xf numFmtId="165" fontId="34" fillId="0" borderId="0" xfId="0" applyNumberFormat="1" applyFont="1" applyFill="1" applyBorder="1" applyAlignment="1">
      <alignment horizontal="left" vertical="center"/>
    </xf>
    <xf numFmtId="0" fontId="0" fillId="0" borderId="0" xfId="0" applyAlignment="1">
      <alignment horizontal="left"/>
    </xf>
    <xf numFmtId="0" fontId="29" fillId="0" borderId="0" xfId="0" applyFont="1" applyAlignment="1">
      <alignment horizontal="center" vertical="center"/>
    </xf>
    <xf numFmtId="0" fontId="26" fillId="0" borderId="0" xfId="0" applyFont="1" applyAlignment="1">
      <alignment horizontal="center" vertical="center"/>
    </xf>
    <xf numFmtId="0" fontId="22" fillId="0" borderId="0" xfId="0" applyFont="1" applyAlignment="1">
      <alignment horizontal="center" vertical="center" wrapText="1"/>
    </xf>
    <xf numFmtId="0" fontId="0" fillId="0" borderId="0" xfId="0" applyAlignment="1">
      <alignment horizontal="center" vertical="center" wrapText="1"/>
    </xf>
    <xf numFmtId="0" fontId="22" fillId="0" borderId="0" xfId="0" applyFont="1" applyAlignment="1">
      <alignment horizontal="left" vertical="center" wrapText="1"/>
    </xf>
    <xf numFmtId="0" fontId="22" fillId="0" borderId="0" xfId="0" applyFont="1" applyAlignment="1">
      <alignment horizontal="left" vertical="center"/>
    </xf>
    <xf numFmtId="0" fontId="28" fillId="0" borderId="0" xfId="0" applyFont="1" applyBorder="1" applyAlignment="1">
      <alignment horizontal="center" vertical="top" wrapText="1"/>
    </xf>
    <xf numFmtId="0" fontId="14" fillId="0" borderId="0" xfId="0" applyFont="1" applyBorder="1" applyAlignment="1">
      <alignment horizontal="center" vertical="top" wrapText="1"/>
    </xf>
    <xf numFmtId="0" fontId="4" fillId="0" borderId="0" xfId="0" applyFont="1" applyAlignment="1">
      <alignment horizontal="left" vertical="center" wrapText="1"/>
    </xf>
    <xf numFmtId="0" fontId="12" fillId="0" borderId="0" xfId="0" applyFont="1" applyAlignment="1">
      <alignment horizontal="left" vertical="center" wrapText="1"/>
    </xf>
    <xf numFmtId="0" fontId="3" fillId="5" borderId="14" xfId="0" applyFont="1" applyFill="1" applyBorder="1" applyAlignment="1">
      <alignment horizontal="center" wrapText="1"/>
    </xf>
    <xf numFmtId="0" fontId="3" fillId="5" borderId="15" xfId="0" applyFont="1" applyFill="1" applyBorder="1" applyAlignment="1">
      <alignment horizontal="center" wrapText="1"/>
    </xf>
    <xf numFmtId="0" fontId="3" fillId="5" borderId="16" xfId="0" applyFont="1" applyFill="1" applyBorder="1" applyAlignment="1">
      <alignment horizontal="center" wrapText="1"/>
    </xf>
    <xf numFmtId="0" fontId="3" fillId="5" borderId="17" xfId="0" applyFont="1" applyFill="1" applyBorder="1" applyAlignment="1">
      <alignment horizontal="center" wrapText="1"/>
    </xf>
    <xf numFmtId="0" fontId="1" fillId="0" borderId="1" xfId="0" applyFont="1" applyBorder="1" applyAlignment="1">
      <alignment horizontal="left" vertical="top" wrapText="1"/>
    </xf>
    <xf numFmtId="0" fontId="0" fillId="0" borderId="4" xfId="0" applyBorder="1" applyAlignment="1">
      <alignment horizontal="left" vertical="center" wrapText="1"/>
    </xf>
    <xf numFmtId="0" fontId="0" fillId="0" borderId="13" xfId="0" applyBorder="1" applyAlignment="1">
      <alignment horizontal="left" vertical="center" wrapText="1"/>
    </xf>
    <xf numFmtId="0" fontId="0" fillId="0" borderId="18" xfId="0" applyBorder="1" applyAlignment="1">
      <alignment horizontal="left" vertical="center" wrapText="1"/>
    </xf>
    <xf numFmtId="0" fontId="1" fillId="0" borderId="13" xfId="0" applyFont="1" applyBorder="1" applyAlignment="1">
      <alignment horizontal="center" vertical="top" wrapText="1"/>
    </xf>
    <xf numFmtId="0" fontId="1" fillId="0" borderId="18" xfId="0" applyFont="1" applyBorder="1" applyAlignment="1">
      <alignment horizontal="center" vertical="top" wrapText="1"/>
    </xf>
    <xf numFmtId="0" fontId="0" fillId="0" borderId="1" xfId="0" applyBorder="1" applyAlignment="1">
      <alignment horizontal="left" vertical="center" wrapText="1"/>
    </xf>
    <xf numFmtId="0" fontId="1" fillId="0" borderId="1" xfId="0" applyFont="1" applyBorder="1" applyAlignment="1">
      <alignment horizontal="left" vertical="center" wrapText="1"/>
    </xf>
    <xf numFmtId="0" fontId="1" fillId="0" borderId="2" xfId="0" applyFont="1" applyFill="1" applyBorder="1" applyAlignment="1">
      <alignment horizontal="left" vertical="top" wrapText="1"/>
    </xf>
    <xf numFmtId="0" fontId="1" fillId="0" borderId="1" xfId="0" applyFont="1" applyFill="1" applyBorder="1" applyAlignment="1">
      <alignment horizontal="left" vertical="top" wrapText="1"/>
    </xf>
    <xf numFmtId="0" fontId="0" fillId="0" borderId="1" xfId="0" applyFill="1" applyBorder="1" applyAlignment="1">
      <alignment horizontal="left" vertical="top" wrapText="1"/>
    </xf>
    <xf numFmtId="0" fontId="1" fillId="4" borderId="1" xfId="0" applyFont="1" applyFill="1" applyBorder="1" applyAlignment="1">
      <alignment horizontal="center" vertical="top" wrapText="1"/>
    </xf>
    <xf numFmtId="0" fontId="22" fillId="0" borderId="4" xfId="0" applyFont="1" applyBorder="1" applyAlignment="1">
      <alignment horizontal="left" vertical="center" wrapText="1"/>
    </xf>
    <xf numFmtId="0" fontId="22" fillId="0" borderId="13" xfId="0" applyFont="1" applyBorder="1" applyAlignment="1">
      <alignment horizontal="left" vertical="center" wrapText="1"/>
    </xf>
    <xf numFmtId="0" fontId="22" fillId="0" borderId="18" xfId="0" applyFont="1" applyBorder="1" applyAlignment="1">
      <alignment horizontal="left" vertical="center" wrapText="1"/>
    </xf>
    <xf numFmtId="0" fontId="0" fillId="0" borderId="1" xfId="0" applyBorder="1" applyAlignment="1">
      <alignment horizontal="left" vertical="top"/>
    </xf>
    <xf numFmtId="0" fontId="1" fillId="0" borderId="1" xfId="0" applyFont="1" applyBorder="1" applyAlignment="1">
      <alignment horizontal="left" vertical="top"/>
    </xf>
    <xf numFmtId="0" fontId="1" fillId="0" borderId="4" xfId="0" applyFont="1" applyBorder="1" applyAlignment="1">
      <alignment horizontal="left" vertical="top" wrapText="1"/>
    </xf>
    <xf numFmtId="0" fontId="1" fillId="0" borderId="13" xfId="0" applyFont="1" applyBorder="1" applyAlignment="1">
      <alignment horizontal="left" vertical="top"/>
    </xf>
    <xf numFmtId="0" fontId="1" fillId="0" borderId="18" xfId="0" applyFont="1" applyBorder="1" applyAlignment="1">
      <alignment horizontal="left" vertical="top"/>
    </xf>
    <xf numFmtId="0" fontId="1" fillId="4" borderId="1" xfId="0" applyFont="1" applyFill="1" applyBorder="1" applyAlignment="1">
      <alignment horizontal="center" vertical="top"/>
    </xf>
    <xf numFmtId="0" fontId="1" fillId="4" borderId="1" xfId="0" applyFont="1" applyFill="1" applyBorder="1" applyAlignment="1">
      <alignment horizontal="center"/>
    </xf>
    <xf numFmtId="0" fontId="1" fillId="0" borderId="0" xfId="0" applyFont="1" applyAlignment="1">
      <alignment horizontal="left" vertical="center" wrapText="1"/>
    </xf>
    <xf numFmtId="0" fontId="32" fillId="0" borderId="0" xfId="0" applyFont="1" applyAlignment="1">
      <alignment horizontal="left" vertical="center" wrapText="1"/>
    </xf>
    <xf numFmtId="0" fontId="1" fillId="0" borderId="0" xfId="0" applyFont="1" applyBorder="1" applyAlignment="1">
      <alignment horizontal="left" vertical="center" wrapText="1"/>
    </xf>
    <xf numFmtId="0" fontId="32" fillId="0" borderId="0" xfId="0" applyFont="1" applyBorder="1" applyAlignment="1">
      <alignment horizontal="left" vertical="center" wrapText="1"/>
    </xf>
    <xf numFmtId="0" fontId="1" fillId="0" borderId="0" xfId="0" applyFont="1" applyAlignment="1">
      <alignment horizontal="left" vertical="top" wrapText="1"/>
    </xf>
    <xf numFmtId="0" fontId="32" fillId="0" borderId="0" xfId="0" applyFont="1" applyAlignment="1">
      <alignment horizontal="left" vertical="top" wrapText="1"/>
    </xf>
    <xf numFmtId="165" fontId="34" fillId="0" borderId="0" xfId="0" applyNumberFormat="1" applyFont="1" applyFill="1" applyBorder="1" applyAlignment="1">
      <alignment horizontal="left" vertical="center" wrapText="1"/>
    </xf>
    <xf numFmtId="165" fontId="34" fillId="0" borderId="0" xfId="0" applyNumberFormat="1" applyFont="1" applyFill="1" applyBorder="1" applyAlignment="1">
      <alignment horizontal="left" vertical="center"/>
    </xf>
    <xf numFmtId="0" fontId="0" fillId="0" borderId="1" xfId="0" applyBorder="1" applyAlignment="1">
      <alignment horizontal="center" vertical="center"/>
    </xf>
    <xf numFmtId="0" fontId="0" fillId="0" borderId="1" xfId="0" applyBorder="1" applyAlignment="1">
      <alignment horizontal="center"/>
    </xf>
    <xf numFmtId="3" fontId="1" fillId="0" borderId="1" xfId="0" applyNumberFormat="1" applyFont="1" applyFill="1" applyBorder="1" applyAlignment="1">
      <alignment horizontal="center" vertical="center"/>
    </xf>
    <xf numFmtId="3" fontId="1" fillId="0" borderId="4" xfId="0" applyNumberFormat="1" applyFont="1" applyFill="1" applyBorder="1" applyAlignment="1">
      <alignment horizontal="center" vertical="center"/>
    </xf>
    <xf numFmtId="3" fontId="1" fillId="0" borderId="13" xfId="0" applyNumberFormat="1" applyFont="1" applyFill="1" applyBorder="1" applyAlignment="1">
      <alignment horizontal="center" vertical="center"/>
    </xf>
    <xf numFmtId="3" fontId="1" fillId="0" borderId="18" xfId="0" applyNumberFormat="1" applyFont="1" applyFill="1" applyBorder="1" applyAlignment="1">
      <alignment horizontal="center" vertical="center"/>
    </xf>
    <xf numFmtId="0" fontId="1" fillId="0" borderId="0" xfId="0" applyFont="1" applyAlignment="1">
      <alignment horizontal="left" vertical="center"/>
    </xf>
    <xf numFmtId="0" fontId="0" fillId="0" borderId="0" xfId="0" applyAlignment="1">
      <alignment horizontal="left" vertical="center"/>
    </xf>
    <xf numFmtId="0" fontId="0" fillId="0" borderId="0" xfId="0" applyAlignment="1">
      <alignment horizontal="left" wrapText="1"/>
    </xf>
    <xf numFmtId="3" fontId="22" fillId="0" borderId="1" xfId="0" applyNumberFormat="1" applyFont="1" applyBorder="1" applyAlignment="1">
      <alignment horizontal="center"/>
    </xf>
    <xf numFmtId="0" fontId="0" fillId="0" borderId="0" xfId="0" applyFill="1" applyBorder="1" applyAlignment="1">
      <alignment horizontal="left" vertical="top" wrapText="1"/>
    </xf>
    <xf numFmtId="0" fontId="1" fillId="0" borderId="0" xfId="0" applyFont="1" applyFill="1" applyBorder="1" applyAlignment="1">
      <alignment horizontal="left" vertical="top" wrapText="1"/>
    </xf>
    <xf numFmtId="0" fontId="1" fillId="0" borderId="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32" fillId="0" borderId="0" xfId="0" applyFont="1" applyFill="1" applyBorder="1" applyAlignment="1">
      <alignment horizontal="left" vertical="center" wrapText="1"/>
    </xf>
    <xf numFmtId="3" fontId="32" fillId="0" borderId="4" xfId="0" applyNumberFormat="1" applyFont="1" applyFill="1" applyBorder="1" applyAlignment="1">
      <alignment horizontal="center" vertical="center" wrapText="1"/>
    </xf>
    <xf numFmtId="3" fontId="32" fillId="0" borderId="13" xfId="0" applyNumberFormat="1" applyFont="1" applyFill="1" applyBorder="1" applyAlignment="1">
      <alignment horizontal="center" vertical="center" wrapText="1"/>
    </xf>
    <xf numFmtId="3" fontId="32" fillId="0" borderId="18" xfId="0" applyNumberFormat="1" applyFont="1" applyFill="1" applyBorder="1" applyAlignment="1">
      <alignment horizontal="center" vertical="center" wrapText="1"/>
    </xf>
    <xf numFmtId="0" fontId="45" fillId="0" borderId="0" xfId="0" applyFont="1" applyAlignment="1">
      <alignment horizontal="left" vertical="center" wrapText="1"/>
    </xf>
    <xf numFmtId="0" fontId="32" fillId="0" borderId="0" xfId="0" applyFont="1" applyAlignment="1">
      <alignment vertical="top" wrapText="1"/>
    </xf>
    <xf numFmtId="0" fontId="39" fillId="0" borderId="0" xfId="0" applyFont="1" applyAlignment="1">
      <alignment wrapText="1"/>
    </xf>
    <xf numFmtId="0" fontId="4" fillId="0" borderId="0" xfId="0" applyFont="1" applyFill="1" applyBorder="1" applyAlignment="1">
      <alignment horizontal="left"/>
    </xf>
    <xf numFmtId="0" fontId="39" fillId="0" borderId="0" xfId="0" applyFont="1" applyFill="1" applyBorder="1" applyAlignment="1">
      <alignment horizontal="left"/>
    </xf>
    <xf numFmtId="0" fontId="1" fillId="0" borderId="0" xfId="0" applyFont="1" applyBorder="1" applyAlignment="1">
      <alignment horizontal="left" vertical="top" wrapText="1"/>
    </xf>
    <xf numFmtId="0" fontId="4" fillId="0" borderId="0" xfId="0" applyFont="1" applyAlignment="1">
      <alignment horizontal="center"/>
    </xf>
    <xf numFmtId="0" fontId="39" fillId="0" borderId="0" xfId="0" applyFont="1" applyAlignment="1">
      <alignment horizontal="center"/>
    </xf>
    <xf numFmtId="0" fontId="0" fillId="0" borderId="0" xfId="0" applyBorder="1" applyAlignment="1">
      <alignment horizontal="left" vertical="top" wrapText="1"/>
    </xf>
    <xf numFmtId="0" fontId="0" fillId="0" borderId="0" xfId="0" applyAlignment="1">
      <alignment horizontal="left" vertical="top" wrapText="1"/>
    </xf>
    <xf numFmtId="3" fontId="22" fillId="0" borderId="21" xfId="0" applyNumberFormat="1" applyFont="1" applyBorder="1" applyAlignment="1">
      <alignment horizontal="center"/>
    </xf>
    <xf numFmtId="3" fontId="34" fillId="0" borderId="2" xfId="0" applyNumberFormat="1" applyFont="1" applyBorder="1" applyAlignment="1">
      <alignment horizontal="center"/>
    </xf>
    <xf numFmtId="3" fontId="34" fillId="0" borderId="22" xfId="0" applyNumberFormat="1" applyFont="1" applyBorder="1" applyAlignment="1">
      <alignment horizontal="center"/>
    </xf>
    <xf numFmtId="3" fontId="34" fillId="0" borderId="1" xfId="0" applyNumberFormat="1" applyFont="1" applyBorder="1" applyAlignment="1">
      <alignment horizontal="center"/>
    </xf>
    <xf numFmtId="3" fontId="34" fillId="0" borderId="21" xfId="0" applyNumberFormat="1" applyFont="1" applyBorder="1" applyAlignment="1">
      <alignment horizontal="center"/>
    </xf>
    <xf numFmtId="0" fontId="0" fillId="0" borderId="0" xfId="0" applyAlignment="1">
      <alignment horizontal="left" vertical="center" wrapText="1"/>
    </xf>
    <xf numFmtId="0" fontId="49" fillId="0" borderId="0" xfId="0" applyFont="1" applyAlignment="1">
      <alignment horizontal="left" vertical="top" wrapText="1"/>
    </xf>
  </cellXfs>
  <cellStyles count="7">
    <cellStyle name="Comma" xfId="6" builtinId="3"/>
    <cellStyle name="Comma 2" xfId="4"/>
    <cellStyle name="Normal" xfId="0" builtinId="0"/>
    <cellStyle name="Normal 2" xfId="3"/>
    <cellStyle name="Normal 4" xfId="5"/>
    <cellStyle name="Normal 5" xfId="2"/>
    <cellStyle name="Per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000000"/>
      <rgbColor rgb="00FFFFFF"/>
      <rgbColor rgb="006E7D6E"/>
      <rgbColor rgb="00F0FFF0"/>
      <rgbColor rgb="00C8E1C8"/>
      <rgbColor rgb="00E6FFE6"/>
      <rgbColor rgb="00CECECE"/>
      <rgbColor rgb="00000000"/>
      <rgbColor rgb="00000000"/>
      <rgbColor rgb="00000000"/>
      <rgbColor rgb="0000AAAA"/>
      <rgbColor rgb="00005555"/>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sz="1000" b="0" i="0" u="none" strike="noStrike" baseline="0">
                <a:solidFill>
                  <a:srgbClr val="000000"/>
                </a:solidFill>
                <a:latin typeface="Calibri"/>
                <a:ea typeface="Calibri"/>
                <a:cs typeface="Calibri"/>
              </a:defRPr>
            </a:pPr>
            <a:r>
              <a:rPr lang="en-US" sz="2000" b="1" i="0" u="none" strike="noStrike" baseline="0">
                <a:solidFill>
                  <a:srgbClr val="000000"/>
                </a:solidFill>
                <a:latin typeface="Calibri"/>
              </a:rPr>
              <a:t>Volume Ingested</a:t>
            </a:r>
          </a:p>
          <a:p>
            <a:pPr>
              <a:defRPr sz="1000" b="0" i="0" u="none" strike="noStrike" baseline="0">
                <a:solidFill>
                  <a:srgbClr val="000000"/>
                </a:solidFill>
                <a:latin typeface="Calibri"/>
                <a:ea typeface="Calibri"/>
                <a:cs typeface="Calibri"/>
              </a:defRPr>
            </a:pPr>
            <a:r>
              <a:rPr lang="en-US" sz="2000" b="1" i="0" u="none" strike="noStrike" baseline="0">
                <a:solidFill>
                  <a:srgbClr val="000000"/>
                </a:solidFill>
                <a:latin typeface="Calibri"/>
              </a:rPr>
              <a:t> (705.5 TBs)</a:t>
            </a:r>
          </a:p>
        </c:rich>
      </c:tx>
      <c:spPr>
        <a:noFill/>
        <a:ln w="25400">
          <a:noFill/>
        </a:ln>
      </c:spPr>
    </c:title>
    <c:plotArea>
      <c:layout>
        <c:manualLayout>
          <c:layoutTarget val="inner"/>
          <c:xMode val="edge"/>
          <c:yMode val="edge"/>
          <c:x val="0.3519557873000414"/>
          <c:y val="0.6187989556136092"/>
          <c:w val="0.26815679032383488"/>
          <c:h val="0.25065274151436034"/>
        </c:manualLayout>
      </c:layout>
      <c:pieChart>
        <c:varyColors val="1"/>
        <c:ser>
          <c:idx val="0"/>
          <c:order val="0"/>
          <c:tx>
            <c:strRef>
              <c:f>Ingest!$B$6</c:f>
              <c:strCache>
                <c:ptCount val="1"/>
                <c:pt idx="0">
                  <c:v>Volume (TBs)</c:v>
                </c:pt>
              </c:strCache>
            </c:strRef>
          </c:tx>
          <c:spPr>
            <a:gradFill rotWithShape="0">
              <a:gsLst>
                <a:gs pos="0">
                  <a:srgbClr val="9BC1FF"/>
                </a:gs>
                <a:gs pos="100000">
                  <a:srgbClr val="3F80CD"/>
                </a:gs>
              </a:gsLst>
              <a:lin ang="5400000"/>
            </a:gradFill>
            <a:ln w="25400">
              <a:noFill/>
            </a:ln>
            <a:effectLst>
              <a:outerShdw dist="35921" dir="2700000" algn="br">
                <a:srgbClr val="000000"/>
              </a:outerShdw>
            </a:effectLst>
          </c:spPr>
          <c:dPt>
            <c:idx val="0"/>
            <c:spPr>
              <a:gradFill rotWithShape="0">
                <a:gsLst>
                  <a:gs pos="0">
                    <a:srgbClr val="A2BFF8"/>
                  </a:gs>
                  <a:gs pos="100000">
                    <a:srgbClr val="3670B6"/>
                  </a:gs>
                </a:gsLst>
                <a:lin ang="5400000"/>
              </a:gradFill>
              <a:ln w="25400">
                <a:noFill/>
              </a:ln>
              <a:effectLst>
                <a:outerShdw dist="35921" dir="2700000" algn="br">
                  <a:srgbClr val="000000"/>
                </a:outerShdw>
              </a:effectLst>
            </c:spPr>
          </c:dPt>
          <c:dPt>
            <c:idx val="1"/>
            <c:spPr>
              <a:gradFill rotWithShape="0">
                <a:gsLst>
                  <a:gs pos="0">
                    <a:srgbClr val="FAA1A0"/>
                  </a:gs>
                  <a:gs pos="100000">
                    <a:srgbClr val="B93734"/>
                  </a:gs>
                </a:gsLst>
                <a:lin ang="5400000"/>
              </a:gradFill>
              <a:ln w="25400">
                <a:noFill/>
              </a:ln>
              <a:effectLst>
                <a:outerShdw dist="35921" dir="2700000" algn="br">
                  <a:srgbClr val="000000"/>
                </a:outerShdw>
              </a:effectLst>
            </c:spPr>
          </c:dPt>
          <c:dPt>
            <c:idx val="2"/>
            <c:spPr>
              <a:gradFill rotWithShape="0">
                <a:gsLst>
                  <a:gs pos="0">
                    <a:srgbClr val="D4F4A6"/>
                  </a:gs>
                  <a:gs pos="100000">
                    <a:srgbClr val="8DB241"/>
                  </a:gs>
                </a:gsLst>
                <a:lin ang="5400000"/>
              </a:gradFill>
              <a:ln w="25400">
                <a:noFill/>
              </a:ln>
              <a:effectLst>
                <a:outerShdw dist="35921" dir="2700000" algn="br">
                  <a:srgbClr val="000000"/>
                </a:outerShdw>
              </a:effectLst>
            </c:spPr>
          </c:dPt>
          <c:dPt>
            <c:idx val="3"/>
            <c:spPr>
              <a:gradFill rotWithShape="0">
                <a:gsLst>
                  <a:gs pos="0">
                    <a:srgbClr val="C5B3E2"/>
                  </a:gs>
                  <a:gs pos="100000">
                    <a:srgbClr val="704F97"/>
                  </a:gs>
                </a:gsLst>
                <a:lin ang="5400000"/>
              </a:gradFill>
              <a:ln w="25400">
                <a:noFill/>
              </a:ln>
              <a:effectLst>
                <a:outerShdw dist="35921" dir="2700000" algn="br">
                  <a:srgbClr val="000000"/>
                </a:outerShdw>
              </a:effectLst>
            </c:spPr>
          </c:dPt>
          <c:dPt>
            <c:idx val="4"/>
            <c:spPr>
              <a:gradFill rotWithShape="0">
                <a:gsLst>
                  <a:gs pos="0">
                    <a:srgbClr val="9DE2FF"/>
                  </a:gs>
                  <a:gs pos="100000">
                    <a:srgbClr val="31A1C0"/>
                  </a:gs>
                </a:gsLst>
                <a:lin ang="5400000"/>
              </a:gradFill>
              <a:ln w="25400">
                <a:noFill/>
              </a:ln>
              <a:effectLst>
                <a:outerShdw dist="35921" dir="2700000" algn="br">
                  <a:srgbClr val="000000"/>
                </a:outerShdw>
              </a:effectLst>
            </c:spPr>
          </c:dPt>
          <c:dPt>
            <c:idx val="5"/>
            <c:spPr>
              <a:gradFill rotWithShape="0">
                <a:gsLst>
                  <a:gs pos="0">
                    <a:srgbClr val="FFB885"/>
                  </a:gs>
                  <a:gs pos="100000">
                    <a:srgbClr val="F28225"/>
                  </a:gs>
                </a:gsLst>
                <a:lin ang="5400000"/>
              </a:gradFill>
              <a:ln w="25400">
                <a:noFill/>
              </a:ln>
              <a:effectLst>
                <a:outerShdw dist="35921" dir="2700000" algn="br">
                  <a:srgbClr val="000000"/>
                </a:outerShdw>
              </a:effectLst>
            </c:spPr>
          </c:dPt>
          <c:dLbls>
            <c:dLbl>
              <c:idx val="0"/>
              <c:layout>
                <c:manualLayout>
                  <c:x val="0.13337531896173663"/>
                  <c:y val="-4.0445539680282255E-3"/>
                </c:manualLayout>
              </c:layout>
              <c:dLblPos val="bestFit"/>
              <c:showCatName val="1"/>
              <c:showPercent val="1"/>
            </c:dLbl>
            <c:dLbl>
              <c:idx val="1"/>
              <c:layout>
                <c:manualLayout>
                  <c:x val="0.17699158381481531"/>
                  <c:y val="-0.11048079763220144"/>
                </c:manualLayout>
              </c:layout>
              <c:dLblPos val="bestFit"/>
              <c:showCatName val="1"/>
              <c:showPercent val="1"/>
            </c:dLbl>
            <c:dLbl>
              <c:idx val="2"/>
              <c:layout>
                <c:manualLayout>
                  <c:x val="-0.11204444932027328"/>
                  <c:y val="7.3937594377925422E-2"/>
                </c:manualLayout>
              </c:layout>
              <c:dLblPos val="bestFit"/>
              <c:showCatName val="1"/>
              <c:showPercent val="1"/>
            </c:dLbl>
            <c:dLbl>
              <c:idx val="3"/>
              <c:layout>
                <c:manualLayout>
                  <c:x val="-0.18940151055244853"/>
                  <c:y val="-4.5001794481888804E-2"/>
                </c:manualLayout>
              </c:layout>
              <c:showCatName val="1"/>
              <c:showPercent val="1"/>
            </c:dLbl>
            <c:dLbl>
              <c:idx val="4"/>
              <c:layout>
                <c:manualLayout>
                  <c:x val="-0.18592675295242503"/>
                  <c:y val="-0.15704698507633744"/>
                </c:manualLayout>
              </c:layout>
              <c:showCatName val="1"/>
              <c:showPercent val="1"/>
            </c:dLbl>
            <c:dLbl>
              <c:idx val="5"/>
              <c:layout>
                <c:manualLayout>
                  <c:x val="-0.16464540154776192"/>
                  <c:y val="-0.28029595364625665"/>
                </c:manualLayout>
              </c:layout>
              <c:showCatName val="1"/>
              <c:showPercent val="1"/>
            </c:dLbl>
            <c:dLbl>
              <c:idx val="6"/>
              <c:layout>
                <c:manualLayout>
                  <c:x val="-3.6958661026876914E-2"/>
                  <c:y val="-0.18841918673445901"/>
                </c:manualLayout>
              </c:layout>
              <c:showCatName val="1"/>
              <c:showPercent val="1"/>
            </c:dLbl>
            <c:dLbl>
              <c:idx val="7"/>
              <c:layout>
                <c:manualLayout>
                  <c:x val="0.10818175326841138"/>
                  <c:y val="-0.14706493695316394"/>
                </c:manualLayout>
              </c:layout>
              <c:showCatName val="1"/>
              <c:showPercent val="1"/>
            </c:dLbl>
            <c:dLbl>
              <c:idx val="8"/>
              <c:layout>
                <c:manualLayout>
                  <c:x val="0.35315298481431934"/>
                  <c:y val="-0.34192061437978655"/>
                </c:manualLayout>
              </c:layout>
              <c:showCatName val="1"/>
              <c:showPercent val="1"/>
            </c:dLbl>
            <c:numFmt formatCode="0.0%" sourceLinked="0"/>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CatName val="1"/>
            <c:showPercent val="1"/>
            <c:showLeaderLines val="1"/>
          </c:dLbls>
          <c:cat>
            <c:strRef>
              <c:f>Ingest!$A$7:$A$16</c:f>
              <c:strCache>
                <c:ptCount val="10"/>
                <c:pt idx="0">
                  <c:v>ASDC</c:v>
                </c:pt>
                <c:pt idx="1">
                  <c:v>ASF</c:v>
                </c:pt>
                <c:pt idx="2">
                  <c:v>CDDIS</c:v>
                </c:pt>
                <c:pt idx="3">
                  <c:v>GESDISC</c:v>
                </c:pt>
                <c:pt idx="4">
                  <c:v>GHRC</c:v>
                </c:pt>
                <c:pt idx="5">
                  <c:v>LPDAAC</c:v>
                </c:pt>
                <c:pt idx="6">
                  <c:v>MODAPS</c:v>
                </c:pt>
                <c:pt idx="7">
                  <c:v>NSIDC</c:v>
                </c:pt>
                <c:pt idx="8">
                  <c:v>PODAAC</c:v>
                </c:pt>
                <c:pt idx="9">
                  <c:v>SEDAC</c:v>
                </c:pt>
              </c:strCache>
            </c:strRef>
          </c:cat>
          <c:val>
            <c:numRef>
              <c:f>Ingest!$B$7:$B$16</c:f>
              <c:numCache>
                <c:formatCode>#,##0.0</c:formatCode>
                <c:ptCount val="10"/>
                <c:pt idx="0">
                  <c:v>322.28239257812504</c:v>
                </c:pt>
                <c:pt idx="1">
                  <c:v>135.23597949218751</c:v>
                </c:pt>
                <c:pt idx="2">
                  <c:v>0.61751367187499995</c:v>
                </c:pt>
                <c:pt idx="3">
                  <c:v>96.412725585937494</c:v>
                </c:pt>
                <c:pt idx="4">
                  <c:v>0.66369042968750003</c:v>
                </c:pt>
                <c:pt idx="5">
                  <c:v>69.326032226562504</c:v>
                </c:pt>
                <c:pt idx="6">
                  <c:v>51.561648437499997</c:v>
                </c:pt>
                <c:pt idx="7">
                  <c:v>15.4193134765625</c:v>
                </c:pt>
                <c:pt idx="8">
                  <c:v>13.563829101562501</c:v>
                </c:pt>
                <c:pt idx="9">
                  <c:v>0.41974316406250001</c:v>
                </c:pt>
              </c:numCache>
            </c:numRef>
          </c:val>
        </c:ser>
        <c:dLbls>
          <c:showCatName val="1"/>
          <c:showPercent val="1"/>
        </c:dLbls>
        <c:firstSliceAng val="0"/>
      </c:pieChart>
      <c:spPr>
        <a:noFill/>
        <a:ln w="25400">
          <a:noFill/>
        </a:ln>
      </c:spPr>
    </c:plotArea>
    <c:plotVisOnly val="1"/>
    <c:dispBlanksAs val="zero"/>
  </c:chart>
  <c:spPr>
    <a:solidFill>
      <a:srgbClr val="FFFFFF"/>
    </a:solidFill>
    <a:ln w="3175">
      <a:solidFill>
        <a:srgbClr val="00000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1288" r="0.75000000000001288"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sz="2000"/>
              <a:t>Products Distributed By Domain </a:t>
            </a:r>
          </a:p>
        </c:rich>
      </c:tx>
      <c:spPr>
        <a:noFill/>
        <a:ln w="25400">
          <a:noFill/>
        </a:ln>
      </c:spPr>
    </c:title>
    <c:plotArea>
      <c:layout/>
      <c:barChart>
        <c:barDir val="col"/>
        <c:grouping val="stacked"/>
        <c:ser>
          <c:idx val="0"/>
          <c:order val="0"/>
          <c:tx>
            <c:strRef>
              <c:f>Distribution!$A$132</c:f>
              <c:strCache>
                <c:ptCount val="1"/>
                <c:pt idx="0">
                  <c:v>Foreign</c:v>
                </c:pt>
              </c:strCache>
            </c:strRef>
          </c:tx>
          <c:spPr>
            <a:gradFill rotWithShape="0">
              <a:gsLst>
                <a:gs pos="0">
                  <a:srgbClr val="A2BFF8"/>
                </a:gs>
                <a:gs pos="100000">
                  <a:srgbClr val="3670B6"/>
                </a:gs>
              </a:gsLst>
              <a:lin ang="5400000"/>
            </a:gradFill>
            <a:ln w="25400">
              <a:noFill/>
            </a:ln>
            <a:effectLst>
              <a:outerShdw dist="35921" dir="2700000" algn="br">
                <a:srgbClr val="000000"/>
              </a:outerShdw>
            </a:effectLst>
          </c:spPr>
          <c:cat>
            <c:strRef>
              <c:f>Distribution!$B$131:$M$131</c:f>
              <c:strCache>
                <c:ptCount val="12"/>
                <c:pt idx="0">
                  <c:v>ASDC</c:v>
                </c:pt>
                <c:pt idx="1">
                  <c:v>ASF</c:v>
                </c:pt>
                <c:pt idx="2">
                  <c:v>CDDIS</c:v>
                </c:pt>
                <c:pt idx="3">
                  <c:v>GESDISC</c:v>
                </c:pt>
                <c:pt idx="4">
                  <c:v>GHRC</c:v>
                </c:pt>
                <c:pt idx="5">
                  <c:v>LP DAAC</c:v>
                </c:pt>
                <c:pt idx="6">
                  <c:v>MODAPS</c:v>
                </c:pt>
                <c:pt idx="7">
                  <c:v>NSIDC</c:v>
                </c:pt>
                <c:pt idx="8">
                  <c:v>OBPG*</c:v>
                </c:pt>
                <c:pt idx="9">
                  <c:v>ORNL</c:v>
                </c:pt>
                <c:pt idx="10">
                  <c:v>PO.DAAC</c:v>
                </c:pt>
                <c:pt idx="11">
                  <c:v>SEDAC</c:v>
                </c:pt>
              </c:strCache>
            </c:strRef>
          </c:cat>
          <c:val>
            <c:numRef>
              <c:f>Distribution!$B$132:$M$132</c:f>
              <c:numCache>
                <c:formatCode>#,##0.00</c:formatCode>
                <c:ptCount val="12"/>
                <c:pt idx="0">
                  <c:v>3.0505369999999998</c:v>
                </c:pt>
                <c:pt idx="1">
                  <c:v>0.20775399999999999</c:v>
                </c:pt>
                <c:pt idx="2">
                  <c:v>92.020546999999993</c:v>
                </c:pt>
                <c:pt idx="3">
                  <c:v>66.762853000000007</c:v>
                </c:pt>
                <c:pt idx="4">
                  <c:v>0.36570200000000003</c:v>
                </c:pt>
                <c:pt idx="5">
                  <c:v>23.051867000000001</c:v>
                </c:pt>
                <c:pt idx="6">
                  <c:v>37.733837999999999</c:v>
                </c:pt>
                <c:pt idx="7">
                  <c:v>9.4391420000000004</c:v>
                </c:pt>
                <c:pt idx="8">
                  <c:v>3.229447</c:v>
                </c:pt>
                <c:pt idx="9">
                  <c:v>5.1664459999999996</c:v>
                </c:pt>
                <c:pt idx="10">
                  <c:v>17.969912000000001</c:v>
                </c:pt>
                <c:pt idx="11">
                  <c:v>0.71962599999999999</c:v>
                </c:pt>
              </c:numCache>
            </c:numRef>
          </c:val>
        </c:ser>
        <c:ser>
          <c:idx val="1"/>
          <c:order val="1"/>
          <c:tx>
            <c:strRef>
              <c:f>Distribution!$A$133</c:f>
              <c:strCache>
                <c:ptCount val="1"/>
                <c:pt idx="0">
                  <c:v>US COM</c:v>
                </c:pt>
              </c:strCache>
            </c:strRef>
          </c:tx>
          <c:spPr>
            <a:gradFill rotWithShape="0">
              <a:gsLst>
                <a:gs pos="0">
                  <a:srgbClr val="FAA1A0"/>
                </a:gs>
                <a:gs pos="100000">
                  <a:srgbClr val="B93734"/>
                </a:gs>
              </a:gsLst>
              <a:lin ang="5400000"/>
            </a:gradFill>
            <a:ln w="25400">
              <a:noFill/>
            </a:ln>
            <a:effectLst>
              <a:outerShdw dist="35921" dir="2700000" algn="br">
                <a:srgbClr val="000000"/>
              </a:outerShdw>
            </a:effectLst>
          </c:spPr>
          <c:cat>
            <c:strRef>
              <c:f>Distribution!$B$131:$M$131</c:f>
              <c:strCache>
                <c:ptCount val="12"/>
                <c:pt idx="0">
                  <c:v>ASDC</c:v>
                </c:pt>
                <c:pt idx="1">
                  <c:v>ASF</c:v>
                </c:pt>
                <c:pt idx="2">
                  <c:v>CDDIS</c:v>
                </c:pt>
                <c:pt idx="3">
                  <c:v>GESDISC</c:v>
                </c:pt>
                <c:pt idx="4">
                  <c:v>GHRC</c:v>
                </c:pt>
                <c:pt idx="5">
                  <c:v>LP DAAC</c:v>
                </c:pt>
                <c:pt idx="6">
                  <c:v>MODAPS</c:v>
                </c:pt>
                <c:pt idx="7">
                  <c:v>NSIDC</c:v>
                </c:pt>
                <c:pt idx="8">
                  <c:v>OBPG*</c:v>
                </c:pt>
                <c:pt idx="9">
                  <c:v>ORNL</c:v>
                </c:pt>
                <c:pt idx="10">
                  <c:v>PO.DAAC</c:v>
                </c:pt>
                <c:pt idx="11">
                  <c:v>SEDAC</c:v>
                </c:pt>
              </c:strCache>
            </c:strRef>
          </c:cat>
          <c:val>
            <c:numRef>
              <c:f>Distribution!$B$133:$M$133</c:f>
              <c:numCache>
                <c:formatCode>#,##0.00</c:formatCode>
                <c:ptCount val="12"/>
                <c:pt idx="0">
                  <c:v>2.1634549999999999</c:v>
                </c:pt>
                <c:pt idx="1">
                  <c:v>9.3972E-2</c:v>
                </c:pt>
                <c:pt idx="2">
                  <c:v>4.6209160000000002</c:v>
                </c:pt>
                <c:pt idx="3">
                  <c:v>7.9820019999999996</c:v>
                </c:pt>
                <c:pt idx="4">
                  <c:v>4.1331E-2</c:v>
                </c:pt>
                <c:pt idx="5">
                  <c:v>8.021941</c:v>
                </c:pt>
                <c:pt idx="6">
                  <c:v>1.567949</c:v>
                </c:pt>
                <c:pt idx="7">
                  <c:v>3.2189800000000002</c:v>
                </c:pt>
                <c:pt idx="8">
                  <c:v>6.9385000000000002E-2</c:v>
                </c:pt>
                <c:pt idx="9">
                  <c:v>0.19339400000000001</c:v>
                </c:pt>
                <c:pt idx="10">
                  <c:v>7.548565</c:v>
                </c:pt>
                <c:pt idx="11">
                  <c:v>0.42148200000000002</c:v>
                </c:pt>
              </c:numCache>
            </c:numRef>
          </c:val>
        </c:ser>
        <c:ser>
          <c:idx val="2"/>
          <c:order val="2"/>
          <c:tx>
            <c:strRef>
              <c:f>Distribution!$A$134</c:f>
              <c:strCache>
                <c:ptCount val="1"/>
                <c:pt idx="0">
                  <c:v>US EDU         </c:v>
                </c:pt>
              </c:strCache>
            </c:strRef>
          </c:tx>
          <c:spPr>
            <a:gradFill rotWithShape="0">
              <a:gsLst>
                <a:gs pos="0">
                  <a:srgbClr val="D4F4A6"/>
                </a:gs>
                <a:gs pos="100000">
                  <a:srgbClr val="8DB241"/>
                </a:gs>
              </a:gsLst>
              <a:lin ang="5400000"/>
            </a:gradFill>
            <a:ln w="25400">
              <a:noFill/>
            </a:ln>
            <a:effectLst>
              <a:outerShdw dist="35921" dir="2700000" algn="br">
                <a:srgbClr val="000000"/>
              </a:outerShdw>
            </a:effectLst>
          </c:spPr>
          <c:cat>
            <c:strRef>
              <c:f>Distribution!$B$131:$M$131</c:f>
              <c:strCache>
                <c:ptCount val="12"/>
                <c:pt idx="0">
                  <c:v>ASDC</c:v>
                </c:pt>
                <c:pt idx="1">
                  <c:v>ASF</c:v>
                </c:pt>
                <c:pt idx="2">
                  <c:v>CDDIS</c:v>
                </c:pt>
                <c:pt idx="3">
                  <c:v>GESDISC</c:v>
                </c:pt>
                <c:pt idx="4">
                  <c:v>GHRC</c:v>
                </c:pt>
                <c:pt idx="5">
                  <c:v>LP DAAC</c:v>
                </c:pt>
                <c:pt idx="6">
                  <c:v>MODAPS</c:v>
                </c:pt>
                <c:pt idx="7">
                  <c:v>NSIDC</c:v>
                </c:pt>
                <c:pt idx="8">
                  <c:v>OBPG*</c:v>
                </c:pt>
                <c:pt idx="9">
                  <c:v>ORNL</c:v>
                </c:pt>
                <c:pt idx="10">
                  <c:v>PO.DAAC</c:v>
                </c:pt>
                <c:pt idx="11">
                  <c:v>SEDAC</c:v>
                </c:pt>
              </c:strCache>
            </c:strRef>
          </c:cat>
          <c:val>
            <c:numRef>
              <c:f>Distribution!$B$134:$M$134</c:f>
              <c:numCache>
                <c:formatCode>#,##0.00</c:formatCode>
                <c:ptCount val="12"/>
                <c:pt idx="0">
                  <c:v>2.6777799999999998</c:v>
                </c:pt>
                <c:pt idx="1">
                  <c:v>0.141203</c:v>
                </c:pt>
                <c:pt idx="2">
                  <c:v>5.8509890000000002</c:v>
                </c:pt>
                <c:pt idx="3">
                  <c:v>53.911405000000002</c:v>
                </c:pt>
                <c:pt idx="4">
                  <c:v>0.31126300000000001</c:v>
                </c:pt>
                <c:pt idx="5">
                  <c:v>11.987655999999999</c:v>
                </c:pt>
                <c:pt idx="6">
                  <c:v>19.637931999999999</c:v>
                </c:pt>
                <c:pt idx="7">
                  <c:v>3.915546</c:v>
                </c:pt>
                <c:pt idx="8">
                  <c:v>0.58843699999999999</c:v>
                </c:pt>
                <c:pt idx="9">
                  <c:v>1.0236149999999999</c:v>
                </c:pt>
                <c:pt idx="10">
                  <c:v>3.62487</c:v>
                </c:pt>
                <c:pt idx="11">
                  <c:v>8.3875000000000005E-2</c:v>
                </c:pt>
              </c:numCache>
            </c:numRef>
          </c:val>
        </c:ser>
        <c:ser>
          <c:idx val="3"/>
          <c:order val="3"/>
          <c:tx>
            <c:strRef>
              <c:f>Distribution!$A$135</c:f>
              <c:strCache>
                <c:ptCount val="1"/>
                <c:pt idx="0">
                  <c:v>US GOV         </c:v>
                </c:pt>
              </c:strCache>
            </c:strRef>
          </c:tx>
          <c:spPr>
            <a:gradFill rotWithShape="0">
              <a:gsLst>
                <a:gs pos="0">
                  <a:srgbClr val="C5B3E2"/>
                </a:gs>
                <a:gs pos="100000">
                  <a:srgbClr val="704F97"/>
                </a:gs>
              </a:gsLst>
              <a:lin ang="5400000"/>
            </a:gradFill>
            <a:ln w="25400">
              <a:noFill/>
            </a:ln>
            <a:effectLst>
              <a:outerShdw dist="35921" dir="2700000" algn="br">
                <a:srgbClr val="000000"/>
              </a:outerShdw>
            </a:effectLst>
          </c:spPr>
          <c:cat>
            <c:strRef>
              <c:f>Distribution!$B$131:$M$131</c:f>
              <c:strCache>
                <c:ptCount val="12"/>
                <c:pt idx="0">
                  <c:v>ASDC</c:v>
                </c:pt>
                <c:pt idx="1">
                  <c:v>ASF</c:v>
                </c:pt>
                <c:pt idx="2">
                  <c:v>CDDIS</c:v>
                </c:pt>
                <c:pt idx="3">
                  <c:v>GESDISC</c:v>
                </c:pt>
                <c:pt idx="4">
                  <c:v>GHRC</c:v>
                </c:pt>
                <c:pt idx="5">
                  <c:v>LP DAAC</c:v>
                </c:pt>
                <c:pt idx="6">
                  <c:v>MODAPS</c:v>
                </c:pt>
                <c:pt idx="7">
                  <c:v>NSIDC</c:v>
                </c:pt>
                <c:pt idx="8">
                  <c:v>OBPG*</c:v>
                </c:pt>
                <c:pt idx="9">
                  <c:v>ORNL</c:v>
                </c:pt>
                <c:pt idx="10">
                  <c:v>PO.DAAC</c:v>
                </c:pt>
                <c:pt idx="11">
                  <c:v>SEDAC</c:v>
                </c:pt>
              </c:strCache>
            </c:strRef>
          </c:cat>
          <c:val>
            <c:numRef>
              <c:f>Distribution!$B$135:$M$135</c:f>
              <c:numCache>
                <c:formatCode>#,##0.00</c:formatCode>
                <c:ptCount val="12"/>
                <c:pt idx="0">
                  <c:v>1.4504570000000001</c:v>
                </c:pt>
                <c:pt idx="1">
                  <c:v>0.26564900000000002</c:v>
                </c:pt>
                <c:pt idx="2">
                  <c:v>15.133202000000001</c:v>
                </c:pt>
                <c:pt idx="3">
                  <c:v>29.467268000000001</c:v>
                </c:pt>
                <c:pt idx="4">
                  <c:v>5.6724999999999998E-2</c:v>
                </c:pt>
                <c:pt idx="5">
                  <c:v>8.6686479999999992</c:v>
                </c:pt>
                <c:pt idx="6">
                  <c:v>29.833086999999999</c:v>
                </c:pt>
                <c:pt idx="7">
                  <c:v>4.4226159999999997</c:v>
                </c:pt>
                <c:pt idx="8">
                  <c:v>0.30876399999999998</c:v>
                </c:pt>
                <c:pt idx="9">
                  <c:v>2.8965000000000001E-2</c:v>
                </c:pt>
                <c:pt idx="10">
                  <c:v>10.478317000000001</c:v>
                </c:pt>
                <c:pt idx="11">
                  <c:v>2.5561E-2</c:v>
                </c:pt>
              </c:numCache>
            </c:numRef>
          </c:val>
        </c:ser>
        <c:ser>
          <c:idx val="4"/>
          <c:order val="4"/>
          <c:tx>
            <c:strRef>
              <c:f>Distribution!$A$136</c:f>
              <c:strCache>
                <c:ptCount val="1"/>
                <c:pt idx="0">
                  <c:v>US ORG         </c:v>
                </c:pt>
              </c:strCache>
            </c:strRef>
          </c:tx>
          <c:spPr>
            <a:gradFill rotWithShape="0">
              <a:gsLst>
                <a:gs pos="0">
                  <a:srgbClr val="9DE2FF"/>
                </a:gs>
                <a:gs pos="100000">
                  <a:srgbClr val="31A1C0"/>
                </a:gs>
              </a:gsLst>
              <a:lin ang="5400000"/>
            </a:gradFill>
            <a:ln w="25400">
              <a:noFill/>
            </a:ln>
            <a:effectLst>
              <a:outerShdw dist="35921" dir="2700000" algn="br">
                <a:srgbClr val="000000"/>
              </a:outerShdw>
            </a:effectLst>
          </c:spPr>
          <c:cat>
            <c:strRef>
              <c:f>Distribution!$B$131:$M$131</c:f>
              <c:strCache>
                <c:ptCount val="12"/>
                <c:pt idx="0">
                  <c:v>ASDC</c:v>
                </c:pt>
                <c:pt idx="1">
                  <c:v>ASF</c:v>
                </c:pt>
                <c:pt idx="2">
                  <c:v>CDDIS</c:v>
                </c:pt>
                <c:pt idx="3">
                  <c:v>GESDISC</c:v>
                </c:pt>
                <c:pt idx="4">
                  <c:v>GHRC</c:v>
                </c:pt>
                <c:pt idx="5">
                  <c:v>LP DAAC</c:v>
                </c:pt>
                <c:pt idx="6">
                  <c:v>MODAPS</c:v>
                </c:pt>
                <c:pt idx="7">
                  <c:v>NSIDC</c:v>
                </c:pt>
                <c:pt idx="8">
                  <c:v>OBPG*</c:v>
                </c:pt>
                <c:pt idx="9">
                  <c:v>ORNL</c:v>
                </c:pt>
                <c:pt idx="10">
                  <c:v>PO.DAAC</c:v>
                </c:pt>
                <c:pt idx="11">
                  <c:v>SEDAC</c:v>
                </c:pt>
              </c:strCache>
            </c:strRef>
          </c:cat>
          <c:val>
            <c:numRef>
              <c:f>Distribution!$B$136:$M$136</c:f>
              <c:numCache>
                <c:formatCode>#,##0.00</c:formatCode>
                <c:ptCount val="12"/>
                <c:pt idx="0">
                  <c:v>9.6319999999999999E-3</c:v>
                </c:pt>
                <c:pt idx="1">
                  <c:v>8.6599999999999993E-3</c:v>
                </c:pt>
                <c:pt idx="2">
                  <c:v>0.85527299999999995</c:v>
                </c:pt>
                <c:pt idx="3">
                  <c:v>0.28617500000000001</c:v>
                </c:pt>
                <c:pt idx="4">
                  <c:v>5.0000000000000004E-6</c:v>
                </c:pt>
                <c:pt idx="5">
                  <c:v>0.15337799999999999</c:v>
                </c:pt>
                <c:pt idx="6">
                  <c:v>4.1250000000000002E-3</c:v>
                </c:pt>
                <c:pt idx="7">
                  <c:v>8.5776000000000005E-2</c:v>
                </c:pt>
                <c:pt idx="8">
                  <c:v>3.8699999999999997E-4</c:v>
                </c:pt>
                <c:pt idx="9">
                  <c:v>3.3409999999999998E-3</c:v>
                </c:pt>
                <c:pt idx="10">
                  <c:v>4.9299999999999995E-4</c:v>
                </c:pt>
                <c:pt idx="11">
                  <c:v>5.7590000000000002E-3</c:v>
                </c:pt>
              </c:numCache>
            </c:numRef>
          </c:val>
        </c:ser>
        <c:ser>
          <c:idx val="5"/>
          <c:order val="5"/>
          <c:tx>
            <c:strRef>
              <c:f>Distribution!$A$137</c:f>
              <c:strCache>
                <c:ptCount val="1"/>
                <c:pt idx="0">
                  <c:v>US Other</c:v>
                </c:pt>
              </c:strCache>
            </c:strRef>
          </c:tx>
          <c:spPr>
            <a:ln w="25400">
              <a:noFill/>
            </a:ln>
            <a:effectLst>
              <a:outerShdw dist="35921" dir="2700000" algn="br">
                <a:srgbClr val="000000"/>
              </a:outerShdw>
            </a:effectLst>
          </c:spPr>
          <c:cat>
            <c:strRef>
              <c:f>Distribution!$B$131:$M$131</c:f>
              <c:strCache>
                <c:ptCount val="12"/>
                <c:pt idx="0">
                  <c:v>ASDC</c:v>
                </c:pt>
                <c:pt idx="1">
                  <c:v>ASF</c:v>
                </c:pt>
                <c:pt idx="2">
                  <c:v>CDDIS</c:v>
                </c:pt>
                <c:pt idx="3">
                  <c:v>GESDISC</c:v>
                </c:pt>
                <c:pt idx="4">
                  <c:v>GHRC</c:v>
                </c:pt>
                <c:pt idx="5">
                  <c:v>LP DAAC</c:v>
                </c:pt>
                <c:pt idx="6">
                  <c:v>MODAPS</c:v>
                </c:pt>
                <c:pt idx="7">
                  <c:v>NSIDC</c:v>
                </c:pt>
                <c:pt idx="8">
                  <c:v>OBPG*</c:v>
                </c:pt>
                <c:pt idx="9">
                  <c:v>ORNL</c:v>
                </c:pt>
                <c:pt idx="10">
                  <c:v>PO.DAAC</c:v>
                </c:pt>
                <c:pt idx="11">
                  <c:v>SEDAC</c:v>
                </c:pt>
              </c:strCache>
            </c:strRef>
          </c:cat>
          <c:val>
            <c:numRef>
              <c:f>Distribution!$B$137:$M$137</c:f>
              <c:numCache>
                <c:formatCode>#,##0.00</c:formatCode>
                <c:ptCount val="12"/>
                <c:pt idx="0">
                  <c:v>0.124266</c:v>
                </c:pt>
                <c:pt idx="1">
                  <c:v>0.104657</c:v>
                </c:pt>
                <c:pt idx="2">
                  <c:v>0.90076800000000001</c:v>
                </c:pt>
                <c:pt idx="3">
                  <c:v>8.5863790000000009</c:v>
                </c:pt>
                <c:pt idx="4">
                  <c:v>1.0611000000000001E-2</c:v>
                </c:pt>
                <c:pt idx="5">
                  <c:v>0.66972299999999996</c:v>
                </c:pt>
                <c:pt idx="6">
                  <c:v>6.2172479999999997</c:v>
                </c:pt>
                <c:pt idx="7">
                  <c:v>0.45047900000000002</c:v>
                </c:pt>
                <c:pt idx="8">
                  <c:v>0.2306</c:v>
                </c:pt>
                <c:pt idx="9">
                  <c:v>0.13225200000000001</c:v>
                </c:pt>
                <c:pt idx="10">
                  <c:v>13.281712000000001</c:v>
                </c:pt>
                <c:pt idx="11">
                  <c:v>0.30070599999999997</c:v>
                </c:pt>
              </c:numCache>
            </c:numRef>
          </c:val>
        </c:ser>
        <c:ser>
          <c:idx val="6"/>
          <c:order val="6"/>
          <c:tx>
            <c:strRef>
              <c:f>Distribution!$A$138</c:f>
              <c:strCache>
                <c:ptCount val="1"/>
                <c:pt idx="0">
                  <c:v>Unknown</c:v>
                </c:pt>
              </c:strCache>
            </c:strRef>
          </c:tx>
          <c:spPr>
            <a:gradFill rotWithShape="0">
              <a:gsLst>
                <a:gs pos="0">
                  <a:srgbClr val="B6D1FF"/>
                </a:gs>
                <a:gs pos="100000">
                  <a:srgbClr val="8AA7D8"/>
                </a:gs>
              </a:gsLst>
              <a:lin ang="5400000"/>
            </a:gradFill>
            <a:ln w="25400">
              <a:noFill/>
            </a:ln>
            <a:effectLst>
              <a:outerShdw dist="35921" dir="2700000" algn="br">
                <a:srgbClr val="000000"/>
              </a:outerShdw>
            </a:effectLst>
          </c:spPr>
          <c:cat>
            <c:strRef>
              <c:f>Distribution!$B$131:$M$131</c:f>
              <c:strCache>
                <c:ptCount val="12"/>
                <c:pt idx="0">
                  <c:v>ASDC</c:v>
                </c:pt>
                <c:pt idx="1">
                  <c:v>ASF</c:v>
                </c:pt>
                <c:pt idx="2">
                  <c:v>CDDIS</c:v>
                </c:pt>
                <c:pt idx="3">
                  <c:v>GESDISC</c:v>
                </c:pt>
                <c:pt idx="4">
                  <c:v>GHRC</c:v>
                </c:pt>
                <c:pt idx="5">
                  <c:v>LP DAAC</c:v>
                </c:pt>
                <c:pt idx="6">
                  <c:v>MODAPS</c:v>
                </c:pt>
                <c:pt idx="7">
                  <c:v>NSIDC</c:v>
                </c:pt>
                <c:pt idx="8">
                  <c:v>OBPG*</c:v>
                </c:pt>
                <c:pt idx="9">
                  <c:v>ORNL</c:v>
                </c:pt>
                <c:pt idx="10">
                  <c:v>PO.DAAC</c:v>
                </c:pt>
                <c:pt idx="11">
                  <c:v>SEDAC</c:v>
                </c:pt>
              </c:strCache>
            </c:strRef>
          </c:cat>
          <c:val>
            <c:numRef>
              <c:f>Distribution!$B$138:$M$138</c:f>
              <c:numCache>
                <c:formatCode>#,##0.00</c:formatCode>
                <c:ptCount val="12"/>
                <c:pt idx="0">
                  <c:v>1.1501220000000001</c:v>
                </c:pt>
                <c:pt idx="1">
                  <c:v>2.4353E-2</c:v>
                </c:pt>
                <c:pt idx="2">
                  <c:v>0.64426899999999998</c:v>
                </c:pt>
                <c:pt idx="3">
                  <c:v>1.6806650000000001</c:v>
                </c:pt>
                <c:pt idx="4">
                  <c:v>5.4479999999999997E-3</c:v>
                </c:pt>
                <c:pt idx="5">
                  <c:v>18.035385999999999</c:v>
                </c:pt>
                <c:pt idx="6">
                  <c:v>0.25193100000000002</c:v>
                </c:pt>
                <c:pt idx="7">
                  <c:v>2.8068080000000002</c:v>
                </c:pt>
                <c:pt idx="8">
                  <c:v>12.341226000000001</c:v>
                </c:pt>
                <c:pt idx="9">
                  <c:v>0.15817999999999999</c:v>
                </c:pt>
                <c:pt idx="10">
                  <c:v>1.1643650000000001</c:v>
                </c:pt>
                <c:pt idx="11">
                  <c:v>4.2318000000000001E-2</c:v>
                </c:pt>
              </c:numCache>
            </c:numRef>
          </c:val>
        </c:ser>
        <c:gapWidth val="95"/>
        <c:overlap val="100"/>
        <c:axId val="107402752"/>
        <c:axId val="107404288"/>
      </c:barChart>
      <c:catAx>
        <c:axId val="107402752"/>
        <c:scaling>
          <c:orientation val="minMax"/>
        </c:scaling>
        <c:axPos val="b"/>
        <c:numFmt formatCode="General" sourceLinked="1"/>
        <c:tickLblPos val="nextTo"/>
        <c:spPr>
          <a:ln w="3175">
            <a:solidFill>
              <a:srgbClr val="808080"/>
            </a:solidFill>
            <a:prstDash val="solid"/>
          </a:ln>
        </c:spPr>
        <c:txPr>
          <a:bodyPr rot="-5400000" vert="horz"/>
          <a:lstStyle/>
          <a:p>
            <a:pPr>
              <a:defRPr sz="1100" baseline="0"/>
            </a:pPr>
            <a:endParaRPr lang="en-US"/>
          </a:p>
        </c:txPr>
        <c:crossAx val="107404288"/>
        <c:crosses val="autoZero"/>
        <c:auto val="1"/>
        <c:lblAlgn val="ctr"/>
        <c:lblOffset val="100"/>
      </c:catAx>
      <c:valAx>
        <c:axId val="107404288"/>
        <c:scaling>
          <c:orientation val="minMax"/>
          <c:min val="0"/>
        </c:scaling>
        <c:axPos val="l"/>
        <c:majorGridlines>
          <c:spPr>
            <a:ln w="3175">
              <a:solidFill>
                <a:srgbClr val="808080"/>
              </a:solidFill>
              <a:prstDash val="solid"/>
            </a:ln>
          </c:spPr>
        </c:majorGridlines>
        <c:title>
          <c:tx>
            <c:rich>
              <a:bodyPr/>
              <a:lstStyle/>
              <a:p>
                <a:pPr>
                  <a:defRPr sz="1200"/>
                </a:pPr>
                <a:r>
                  <a:rPr lang="en-US" sz="1200"/>
                  <a:t>Products (Millions)</a:t>
                </a:r>
              </a:p>
            </c:rich>
          </c:tx>
          <c:spPr>
            <a:noFill/>
            <a:ln w="25400">
              <a:noFill/>
            </a:ln>
          </c:spPr>
        </c:title>
        <c:numFmt formatCode="0" sourceLinked="0"/>
        <c:majorTickMark val="none"/>
        <c:tickLblPos val="nextTo"/>
        <c:spPr>
          <a:ln w="3175">
            <a:solidFill>
              <a:srgbClr val="808080"/>
            </a:solidFill>
            <a:prstDash val="solid"/>
          </a:ln>
        </c:spPr>
        <c:txPr>
          <a:bodyPr/>
          <a:lstStyle/>
          <a:p>
            <a:pPr>
              <a:defRPr sz="1200"/>
            </a:pPr>
            <a:endParaRPr lang="en-US"/>
          </a:p>
        </c:txPr>
        <c:crossAx val="107402752"/>
        <c:crosses val="autoZero"/>
        <c:crossBetween val="between"/>
      </c:valAx>
      <c:spPr>
        <a:solidFill>
          <a:srgbClr val="FFFFFF"/>
        </a:solidFill>
        <a:ln w="3175">
          <a:solidFill>
            <a:schemeClr val="tx1"/>
          </a:solidFill>
        </a:ln>
      </c:spPr>
    </c:plotArea>
    <c:legend>
      <c:legendPos val="r"/>
      <c:layout>
        <c:manualLayout>
          <c:xMode val="edge"/>
          <c:yMode val="edge"/>
          <c:x val="0.85905293150445794"/>
          <c:y val="0.21213912689425851"/>
          <c:w val="0.12647018160269399"/>
          <c:h val="0.49324620026879484"/>
        </c:manualLayout>
      </c:layout>
      <c:txPr>
        <a:bodyPr/>
        <a:lstStyle/>
        <a:p>
          <a:pPr>
            <a:defRPr sz="1100" baseline="0"/>
          </a:pPr>
          <a:endParaRPr lang="en-US"/>
        </a:p>
      </c:txPr>
    </c:legend>
    <c:plotVisOnly val="1"/>
    <c:dispBlanksAs val="gap"/>
  </c:chart>
  <c:spPr>
    <a:solidFill>
      <a:srgbClr val="FFFFFF"/>
    </a:solidFill>
    <a:ln w="3175">
      <a:solidFill>
        <a:schemeClr val="tx1"/>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1465" r="0.7500000000000146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Distribution of NRT Products </a:t>
            </a:r>
          </a:p>
        </c:rich>
      </c:tx>
      <c:layout>
        <c:manualLayout>
          <c:xMode val="edge"/>
          <c:yMode val="edge"/>
          <c:x val="0.23353432393030291"/>
          <c:y val="1.3476655143713883E-2"/>
        </c:manualLayout>
      </c:layout>
    </c:title>
    <c:view3D>
      <c:rotX val="30"/>
      <c:perspective val="30"/>
    </c:view3D>
    <c:plotArea>
      <c:layout>
        <c:manualLayout>
          <c:layoutTarget val="inner"/>
          <c:xMode val="edge"/>
          <c:yMode val="edge"/>
          <c:x val="8.7667401274300713E-2"/>
          <c:y val="0.28728656214772025"/>
          <c:w val="0.82466519745140021"/>
          <c:h val="0.65441788454715788"/>
        </c:manualLayout>
      </c:layout>
      <c:pie3DChart>
        <c:varyColors val="1"/>
        <c:ser>
          <c:idx val="0"/>
          <c:order val="0"/>
          <c:dLbls>
            <c:dLbl>
              <c:idx val="0"/>
              <c:layout>
                <c:manualLayout>
                  <c:x val="4.4637760201180821E-2"/>
                  <c:y val="-3.083005937863777E-2"/>
                </c:manualLayout>
              </c:layout>
              <c:showVal val="1"/>
              <c:showCatName val="1"/>
              <c:showPercent val="1"/>
            </c:dLbl>
            <c:dLbl>
              <c:idx val="5"/>
              <c:layout>
                <c:manualLayout>
                  <c:x val="-0.17986855149848643"/>
                  <c:y val="-3.0419746518619553E-4"/>
                </c:manualLayout>
              </c:layout>
              <c:showVal val="1"/>
              <c:showCatName val="1"/>
              <c:showPercent val="1"/>
            </c:dLbl>
            <c:showVal val="1"/>
            <c:showCatName val="1"/>
            <c:showPercent val="1"/>
            <c:showLeaderLines val="1"/>
          </c:dLbls>
          <c:cat>
            <c:strRef>
              <c:f>NRT!$A$62:$A$67</c:f>
              <c:strCache>
                <c:ptCount val="6"/>
                <c:pt idx="0">
                  <c:v>AIRS/AMSU-A</c:v>
                </c:pt>
                <c:pt idx="1">
                  <c:v>AMSR-E **</c:v>
                </c:pt>
                <c:pt idx="2">
                  <c:v>MLS</c:v>
                </c:pt>
                <c:pt idx="3">
                  <c:v>MODIS - Aqua</c:v>
                </c:pt>
                <c:pt idx="4">
                  <c:v>MODIS - Terra</c:v>
                </c:pt>
                <c:pt idx="5">
                  <c:v>OMI</c:v>
                </c:pt>
              </c:strCache>
            </c:strRef>
          </c:cat>
          <c:val>
            <c:numRef>
              <c:f>NRT!$C$62:$C$67</c:f>
              <c:numCache>
                <c:formatCode>#,##0</c:formatCode>
                <c:ptCount val="6"/>
                <c:pt idx="0">
                  <c:v>1866538</c:v>
                </c:pt>
                <c:pt idx="1">
                  <c:v>10058</c:v>
                </c:pt>
                <c:pt idx="2">
                  <c:v>576334</c:v>
                </c:pt>
                <c:pt idx="3">
                  <c:v>21941762</c:v>
                </c:pt>
                <c:pt idx="4">
                  <c:v>41477351</c:v>
                </c:pt>
                <c:pt idx="5">
                  <c:v>86430</c:v>
                </c:pt>
              </c:numCache>
            </c:numRef>
          </c:val>
        </c:ser>
      </c:pie3DChart>
    </c:plotArea>
    <c:plotVisOnly val="1"/>
  </c:chart>
  <c:printSettings>
    <c:headerFooter/>
    <c:pageMargins b="0.75000000000000888" l="0.70000000000000062" r="0.70000000000000062" t="0.75000000000000888"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Distribution Volume (GBs) of NRT Products </a:t>
            </a:r>
          </a:p>
        </c:rich>
      </c:tx>
    </c:title>
    <c:view3D>
      <c:rotX val="30"/>
      <c:perspective val="30"/>
    </c:view3D>
    <c:plotArea>
      <c:layout>
        <c:manualLayout>
          <c:layoutTarget val="inner"/>
          <c:xMode val="edge"/>
          <c:yMode val="edge"/>
          <c:x val="8.5340227885673012E-2"/>
          <c:y val="0.31275876340629033"/>
          <c:w val="0.82475147167471563"/>
          <c:h val="0.65173184413546204"/>
        </c:manualLayout>
      </c:layout>
      <c:pie3DChart>
        <c:varyColors val="1"/>
        <c:ser>
          <c:idx val="0"/>
          <c:order val="0"/>
          <c:dLbls>
            <c:dLbl>
              <c:idx val="1"/>
              <c:layout>
                <c:manualLayout>
                  <c:x val="0.24382513123359581"/>
                  <c:y val="9.9631127190184677E-3"/>
                </c:manualLayout>
              </c:layout>
              <c:dLblPos val="bestFit"/>
              <c:showVal val="1"/>
              <c:showCatName val="1"/>
              <c:showPercent val="1"/>
            </c:dLbl>
            <c:dLbl>
              <c:idx val="2"/>
              <c:layout>
                <c:manualLayout>
                  <c:x val="0.1306968503937008"/>
                  <c:y val="9.3499326097751564E-2"/>
                </c:manualLayout>
              </c:layout>
              <c:dLblPos val="bestFit"/>
              <c:showVal val="1"/>
              <c:showCatName val="1"/>
              <c:showPercent val="1"/>
            </c:dLbl>
            <c:dLbl>
              <c:idx val="5"/>
              <c:layout>
                <c:manualLayout>
                  <c:x val="-0.15012234557133444"/>
                  <c:y val="-4.4853517177379084E-3"/>
                </c:manualLayout>
              </c:layout>
              <c:dLblPos val="bestFit"/>
              <c:showVal val="1"/>
              <c:showCatName val="1"/>
              <c:showPercent val="1"/>
            </c:dLbl>
            <c:dLblPos val="bestFit"/>
            <c:showVal val="1"/>
            <c:showCatName val="1"/>
            <c:showPercent val="1"/>
            <c:showLeaderLines val="1"/>
          </c:dLbls>
          <c:cat>
            <c:strRef>
              <c:f>NRT!$A$62:$A$67</c:f>
              <c:strCache>
                <c:ptCount val="6"/>
                <c:pt idx="0">
                  <c:v>AIRS/AMSU-A</c:v>
                </c:pt>
                <c:pt idx="1">
                  <c:v>AMSR-E **</c:v>
                </c:pt>
                <c:pt idx="2">
                  <c:v>MLS</c:v>
                </c:pt>
                <c:pt idx="3">
                  <c:v>MODIS - Aqua</c:v>
                </c:pt>
                <c:pt idx="4">
                  <c:v>MODIS - Terra</c:v>
                </c:pt>
                <c:pt idx="5">
                  <c:v>OMI</c:v>
                </c:pt>
              </c:strCache>
            </c:strRef>
          </c:cat>
          <c:val>
            <c:numRef>
              <c:f>NRT!$D$62:$D$67</c:f>
              <c:numCache>
                <c:formatCode>#,##0.00</c:formatCode>
                <c:ptCount val="6"/>
                <c:pt idx="0">
                  <c:v>15547.680000000002</c:v>
                </c:pt>
                <c:pt idx="1">
                  <c:v>253.14</c:v>
                </c:pt>
                <c:pt idx="2">
                  <c:v>104.11999999999998</c:v>
                </c:pt>
                <c:pt idx="3">
                  <c:v>369915.28999999992</c:v>
                </c:pt>
                <c:pt idx="4">
                  <c:v>465381.47</c:v>
                </c:pt>
                <c:pt idx="5">
                  <c:v>2629.1800000000003</c:v>
                </c:pt>
              </c:numCache>
            </c:numRef>
          </c:val>
        </c:ser>
        <c:dLbls>
          <c:showVal val="1"/>
        </c:dLbls>
      </c:pie3DChart>
    </c:plotArea>
    <c:plotVisOnly val="1"/>
  </c:chart>
  <c:printSettings>
    <c:headerFooter/>
    <c:pageMargins b="0.75000000000000888" l="0.70000000000000062" r="0.70000000000000062" t="0.75000000000000888"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Number of NRT Registered Users</a:t>
            </a:r>
          </a:p>
        </c:rich>
      </c:tx>
      <c:layout/>
    </c:title>
    <c:view3D>
      <c:rotX val="30"/>
      <c:perspective val="30"/>
    </c:view3D>
    <c:plotArea>
      <c:layout>
        <c:manualLayout>
          <c:layoutTarget val="inner"/>
          <c:xMode val="edge"/>
          <c:yMode val="edge"/>
          <c:x val="9.2366560317323543E-2"/>
          <c:y val="0.29024384416628429"/>
          <c:w val="0.82024465574952765"/>
          <c:h val="0.65589485067962117"/>
        </c:manualLayout>
      </c:layout>
      <c:pie3DChart>
        <c:varyColors val="1"/>
        <c:ser>
          <c:idx val="0"/>
          <c:order val="0"/>
          <c:dLbls>
            <c:dLblPos val="bestFit"/>
            <c:showVal val="1"/>
            <c:showCatName val="1"/>
            <c:showPercent val="1"/>
            <c:showLeaderLines val="1"/>
          </c:dLbls>
          <c:cat>
            <c:strRef>
              <c:f>NRT!$A$62:$A$67</c:f>
              <c:strCache>
                <c:ptCount val="6"/>
                <c:pt idx="0">
                  <c:v>AIRS/AMSU-A</c:v>
                </c:pt>
                <c:pt idx="1">
                  <c:v>AMSR-E **</c:v>
                </c:pt>
                <c:pt idx="2">
                  <c:v>MLS</c:v>
                </c:pt>
                <c:pt idx="3">
                  <c:v>MODIS - Aqua</c:v>
                </c:pt>
                <c:pt idx="4">
                  <c:v>MODIS - Terra</c:v>
                </c:pt>
                <c:pt idx="5">
                  <c:v>OMI</c:v>
                </c:pt>
              </c:strCache>
            </c:strRef>
          </c:cat>
          <c:val>
            <c:numRef>
              <c:f>NRT!$E$62:$E$67</c:f>
              <c:numCache>
                <c:formatCode>General</c:formatCode>
                <c:ptCount val="6"/>
                <c:pt idx="0">
                  <c:v>103</c:v>
                </c:pt>
                <c:pt idx="1">
                  <c:v>24</c:v>
                </c:pt>
                <c:pt idx="2">
                  <c:v>38</c:v>
                </c:pt>
                <c:pt idx="3">
                  <c:v>299</c:v>
                </c:pt>
                <c:pt idx="4">
                  <c:v>394</c:v>
                </c:pt>
                <c:pt idx="5">
                  <c:v>21</c:v>
                </c:pt>
              </c:numCache>
            </c:numRef>
          </c:val>
        </c:ser>
        <c:dLbls>
          <c:showVal val="1"/>
        </c:dLbls>
      </c:pie3DChart>
    </c:plotArea>
    <c:plotVisOnly val="1"/>
  </c:chart>
  <c:printSettings>
    <c:headerFooter/>
    <c:pageMargins b="0.75000000000000877" l="0.70000000000000062" r="0.70000000000000062" t="0.75000000000000877"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Production Volume (TBs) of  NRT Products</a:t>
            </a:r>
          </a:p>
        </c:rich>
      </c:tx>
      <c:layout/>
      <c:overlay val="1"/>
    </c:title>
    <c:view3D>
      <c:rotX val="30"/>
      <c:perspective val="30"/>
    </c:view3D>
    <c:plotArea>
      <c:layout>
        <c:manualLayout>
          <c:layoutTarget val="inner"/>
          <c:xMode val="edge"/>
          <c:yMode val="edge"/>
          <c:x val="8.9686390470472666E-2"/>
          <c:y val="0.18566144159586381"/>
          <c:w val="0.66851389340551293"/>
          <c:h val="0.79032660834273816"/>
        </c:manualLayout>
      </c:layout>
      <c:pie3DChart>
        <c:varyColors val="1"/>
        <c:ser>
          <c:idx val="0"/>
          <c:order val="0"/>
          <c:dLbls>
            <c:dLbl>
              <c:idx val="1"/>
              <c:layout>
                <c:manualLayout>
                  <c:x val="7.9851810549497304E-2"/>
                  <c:y val="-2.1626907882216013E-2"/>
                </c:manualLayout>
              </c:layout>
              <c:showVal val="1"/>
              <c:showCatName val="1"/>
            </c:dLbl>
            <c:dLbl>
              <c:idx val="2"/>
              <c:layout>
                <c:manualLayout>
                  <c:x val="0.22968760306862007"/>
                  <c:y val="1.8958509357729681E-2"/>
                </c:manualLayout>
              </c:layout>
              <c:showVal val="1"/>
              <c:showCatName val="1"/>
            </c:dLbl>
            <c:dLbl>
              <c:idx val="5"/>
              <c:layout>
                <c:manualLayout>
                  <c:x val="-0.16937035752265131"/>
                  <c:y val="-1.0869670627796441E-2"/>
                </c:manualLayout>
              </c:layout>
              <c:showVal val="1"/>
              <c:showCatName val="1"/>
            </c:dLbl>
            <c:showVal val="1"/>
            <c:showCatName val="1"/>
            <c:showLeaderLines val="1"/>
          </c:dLbls>
          <c:cat>
            <c:strRef>
              <c:f>NRT!$B$7:$B$12</c:f>
              <c:strCache>
                <c:ptCount val="6"/>
                <c:pt idx="0">
                  <c:v>AMSR-E</c:v>
                </c:pt>
                <c:pt idx="1">
                  <c:v>AIRS/AMSU-A</c:v>
                </c:pt>
                <c:pt idx="2">
                  <c:v>MLS</c:v>
                </c:pt>
                <c:pt idx="3">
                  <c:v>MODIS - Aqua</c:v>
                </c:pt>
                <c:pt idx="4">
                  <c:v>MODIS - Terra</c:v>
                </c:pt>
                <c:pt idx="5">
                  <c:v>OMI</c:v>
                </c:pt>
              </c:strCache>
            </c:strRef>
          </c:cat>
          <c:val>
            <c:numRef>
              <c:f>NRT!$C$7:$C$12</c:f>
              <c:numCache>
                <c:formatCode>#,##0.00</c:formatCode>
                <c:ptCount val="6"/>
                <c:pt idx="0">
                  <c:v>2.6611718962158099E-2</c:v>
                </c:pt>
                <c:pt idx="1">
                  <c:v>16.813860362128235</c:v>
                </c:pt>
                <c:pt idx="2">
                  <c:v>0.3793011241950805</c:v>
                </c:pt>
                <c:pt idx="3">
                  <c:v>381.17398723656595</c:v>
                </c:pt>
                <c:pt idx="4">
                  <c:v>385.740807583476</c:v>
                </c:pt>
                <c:pt idx="5">
                  <c:v>6.4738507056263099</c:v>
                </c:pt>
              </c:numCache>
            </c:numRef>
          </c:val>
        </c:ser>
      </c:pie3DChart>
    </c:plotArea>
    <c:plotVisOnly val="1"/>
  </c:chart>
  <c:spPr>
    <a:ln>
      <a:solidFill>
        <a:sysClr val="windowText" lastClr="000000"/>
      </a:solidFill>
    </a:ln>
  </c:spPr>
  <c:printSettings>
    <c:headerFooter/>
    <c:pageMargins b="0.75000000000000178" l="0.70000000000000062" r="0.70000000000000062" t="0.75000000000000178"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Number of NRT Products Generated </a:t>
            </a:r>
          </a:p>
          <a:p>
            <a:pPr>
              <a:defRPr/>
            </a:pPr>
            <a:r>
              <a:rPr lang="en-US"/>
              <a:t>(in Millions)</a:t>
            </a:r>
          </a:p>
        </c:rich>
      </c:tx>
      <c:layout>
        <c:manualLayout>
          <c:xMode val="edge"/>
          <c:yMode val="edge"/>
          <c:x val="0.18226247275858048"/>
          <c:y val="1.9878767260710382E-2"/>
        </c:manualLayout>
      </c:layout>
      <c:overlay val="1"/>
    </c:title>
    <c:view3D>
      <c:rotX val="30"/>
      <c:perspective val="30"/>
    </c:view3D>
    <c:plotArea>
      <c:layout>
        <c:manualLayout>
          <c:layoutTarget val="inner"/>
          <c:xMode val="edge"/>
          <c:yMode val="edge"/>
          <c:x val="0.20899755313011059"/>
          <c:y val="0.19225769220560637"/>
          <c:w val="0.66306276151231258"/>
          <c:h val="0.78974096543449446"/>
        </c:manualLayout>
      </c:layout>
      <c:pie3DChart>
        <c:varyColors val="1"/>
        <c:ser>
          <c:idx val="0"/>
          <c:order val="0"/>
          <c:dLbls>
            <c:dLbl>
              <c:idx val="0"/>
              <c:layout>
                <c:manualLayout>
                  <c:x val="0.10311400440645864"/>
                  <c:y val="-5.9346334120945997E-3"/>
                </c:manualLayout>
              </c:layout>
              <c:showVal val="1"/>
              <c:showCatName val="1"/>
            </c:dLbl>
            <c:dLbl>
              <c:idx val="5"/>
              <c:layout>
                <c:manualLayout>
                  <c:x val="-5.1104379852261073E-2"/>
                  <c:y val="-1.4089973882932406E-2"/>
                </c:manualLayout>
              </c:layout>
              <c:showVal val="1"/>
              <c:showCatName val="1"/>
            </c:dLbl>
            <c:showVal val="1"/>
            <c:showCatName val="1"/>
            <c:showLeaderLines val="1"/>
          </c:dLbls>
          <c:cat>
            <c:strRef>
              <c:f>NRT!$B$7:$B$12</c:f>
              <c:strCache>
                <c:ptCount val="6"/>
                <c:pt idx="0">
                  <c:v>AMSR-E</c:v>
                </c:pt>
                <c:pt idx="1">
                  <c:v>AIRS/AMSU-A</c:v>
                </c:pt>
                <c:pt idx="2">
                  <c:v>MLS</c:v>
                </c:pt>
                <c:pt idx="3">
                  <c:v>MODIS - Aqua</c:v>
                </c:pt>
                <c:pt idx="4">
                  <c:v>MODIS - Terra</c:v>
                </c:pt>
                <c:pt idx="5">
                  <c:v>OMI</c:v>
                </c:pt>
              </c:strCache>
            </c:strRef>
          </c:cat>
          <c:val>
            <c:numRef>
              <c:f>NRT!$D$7:$D$12</c:f>
              <c:numCache>
                <c:formatCode>#,##0.00</c:formatCode>
                <c:ptCount val="6"/>
                <c:pt idx="0">
                  <c:v>1.189E-3</c:v>
                </c:pt>
                <c:pt idx="1">
                  <c:v>1.605783</c:v>
                </c:pt>
                <c:pt idx="2">
                  <c:v>0.41672799999999999</c:v>
                </c:pt>
                <c:pt idx="3">
                  <c:v>5.9440860000000004</c:v>
                </c:pt>
                <c:pt idx="4">
                  <c:v>5.7551579999999998</c:v>
                </c:pt>
                <c:pt idx="5">
                  <c:v>6.8869E-2</c:v>
                </c:pt>
              </c:numCache>
            </c:numRef>
          </c:val>
        </c:ser>
      </c:pie3DChart>
    </c:plotArea>
    <c:plotVisOnly val="1"/>
  </c:chart>
  <c:spPr>
    <a:ln>
      <a:solidFill>
        <a:sysClr val="windowText" lastClr="000000"/>
      </a:solidFill>
    </a:ln>
  </c:spPr>
  <c:printSettings>
    <c:headerFooter/>
    <c:pageMargins b="0.75000000000000178" l="0.70000000000000062" r="0.70000000000000062" t="0.75000000000000178"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 of Unique Products Distributed during FY2012</a:t>
            </a:r>
          </a:p>
        </c:rich>
      </c:tx>
      <c:layout/>
    </c:title>
    <c:plotArea>
      <c:layout/>
      <c:barChart>
        <c:barDir val="col"/>
        <c:grouping val="clustered"/>
        <c:ser>
          <c:idx val="0"/>
          <c:order val="0"/>
          <c:cat>
            <c:strRef>
              <c:f>'Unique Product Counts'!$A$25:$L$25</c:f>
              <c:strCache>
                <c:ptCount val="12"/>
                <c:pt idx="0">
                  <c:v>ASDC</c:v>
                </c:pt>
                <c:pt idx="1">
                  <c:v>ASF</c:v>
                </c:pt>
                <c:pt idx="2">
                  <c:v>CDDIS</c:v>
                </c:pt>
                <c:pt idx="3">
                  <c:v>GESDISC</c:v>
                </c:pt>
                <c:pt idx="4">
                  <c:v>GHRC</c:v>
                </c:pt>
                <c:pt idx="5">
                  <c:v>LP DAAC</c:v>
                </c:pt>
                <c:pt idx="6">
                  <c:v>MODAPS</c:v>
                </c:pt>
                <c:pt idx="7">
                  <c:v>NSIDC</c:v>
                </c:pt>
                <c:pt idx="8">
                  <c:v>OBPG *</c:v>
                </c:pt>
                <c:pt idx="9">
                  <c:v>ORNL</c:v>
                </c:pt>
                <c:pt idx="10">
                  <c:v>PO DAAC</c:v>
                </c:pt>
                <c:pt idx="11">
                  <c:v>SEDAC</c:v>
                </c:pt>
              </c:strCache>
            </c:strRef>
          </c:cat>
          <c:val>
            <c:numRef>
              <c:f>'Unique Product Counts'!$A$26:$L$26</c:f>
              <c:numCache>
                <c:formatCode>#,##0</c:formatCode>
                <c:ptCount val="12"/>
                <c:pt idx="0">
                  <c:v>815</c:v>
                </c:pt>
                <c:pt idx="1">
                  <c:v>41</c:v>
                </c:pt>
                <c:pt idx="2">
                  <c:v>212</c:v>
                </c:pt>
                <c:pt idx="3">
                  <c:v>2248</c:v>
                </c:pt>
                <c:pt idx="4">
                  <c:v>221</c:v>
                </c:pt>
                <c:pt idx="5">
                  <c:v>243</c:v>
                </c:pt>
                <c:pt idx="6">
                  <c:v>646</c:v>
                </c:pt>
                <c:pt idx="7">
                  <c:v>372</c:v>
                </c:pt>
                <c:pt idx="8">
                  <c:v>65</c:v>
                </c:pt>
                <c:pt idx="9">
                  <c:v>1072</c:v>
                </c:pt>
                <c:pt idx="10">
                  <c:v>572</c:v>
                </c:pt>
                <c:pt idx="11">
                  <c:v>182</c:v>
                </c:pt>
              </c:numCache>
            </c:numRef>
          </c:val>
        </c:ser>
        <c:axId val="98784000"/>
        <c:axId val="98785536"/>
      </c:barChart>
      <c:catAx>
        <c:axId val="98784000"/>
        <c:scaling>
          <c:orientation val="minMax"/>
        </c:scaling>
        <c:axPos val="b"/>
        <c:tickLblPos val="nextTo"/>
        <c:crossAx val="98785536"/>
        <c:crosses val="autoZero"/>
        <c:auto val="1"/>
        <c:lblAlgn val="ctr"/>
        <c:lblOffset val="100"/>
      </c:catAx>
      <c:valAx>
        <c:axId val="98785536"/>
        <c:scaling>
          <c:orientation val="minMax"/>
        </c:scaling>
        <c:axPos val="l"/>
        <c:majorGridlines/>
        <c:numFmt formatCode="#,##0" sourceLinked="1"/>
        <c:tickLblPos val="nextTo"/>
        <c:crossAx val="98784000"/>
        <c:crosses val="autoZero"/>
        <c:crossBetween val="between"/>
      </c:valAx>
      <c:spPr>
        <a:ln>
          <a:solidFill>
            <a:schemeClr val="tx1"/>
          </a:solidFill>
        </a:ln>
      </c:spPr>
    </c:plotArea>
    <c:plotVisOnly val="1"/>
  </c:chart>
  <c:printSettings>
    <c:headerFooter/>
    <c:pageMargins b="0.75000000000000888" l="0.70000000000000062" r="0.70000000000000062" t="0.75000000000000888"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sz="1600" b="1" i="0" baseline="0"/>
            </a:pPr>
            <a:r>
              <a:rPr lang="en-US" sz="1600" b="1" i="0" baseline="0"/>
              <a:t>Total Users by Domain</a:t>
            </a:r>
          </a:p>
        </c:rich>
      </c:tx>
    </c:title>
    <c:plotArea>
      <c:layout/>
      <c:barChart>
        <c:barDir val="col"/>
        <c:grouping val="stacked"/>
        <c:ser>
          <c:idx val="0"/>
          <c:order val="0"/>
          <c:tx>
            <c:strRef>
              <c:f>'Data Users'!$A$16</c:f>
              <c:strCache>
                <c:ptCount val="1"/>
                <c:pt idx="0">
                  <c:v>Foreign</c:v>
                </c:pt>
              </c:strCache>
            </c:strRef>
          </c:tx>
          <c:spPr>
            <a:gradFill rotWithShape="0">
              <a:gsLst>
                <a:gs pos="0">
                  <a:srgbClr val="A2BFF8"/>
                </a:gs>
                <a:gs pos="100000">
                  <a:srgbClr val="3670B6"/>
                </a:gs>
              </a:gsLst>
              <a:lin ang="5400000"/>
            </a:gradFill>
            <a:ln w="25400">
              <a:noFill/>
            </a:ln>
            <a:effectLst>
              <a:outerShdw dist="35921" dir="2700000" algn="br">
                <a:srgbClr val="000000"/>
              </a:outerShdw>
            </a:effectLst>
          </c:spPr>
          <c:cat>
            <c:strRef>
              <c:f>'Data Users'!$B$15:$M$15</c:f>
              <c:strCache>
                <c:ptCount val="12"/>
                <c:pt idx="0">
                  <c:v>ASDC</c:v>
                </c:pt>
                <c:pt idx="1">
                  <c:v>ASF</c:v>
                </c:pt>
                <c:pt idx="2">
                  <c:v>CDDIS</c:v>
                </c:pt>
                <c:pt idx="3">
                  <c:v>GES DISC</c:v>
                </c:pt>
                <c:pt idx="4">
                  <c:v>GHRC</c:v>
                </c:pt>
                <c:pt idx="5">
                  <c:v>LP DAAC</c:v>
                </c:pt>
                <c:pt idx="6">
                  <c:v>MODAPS</c:v>
                </c:pt>
                <c:pt idx="7">
                  <c:v>NSIDC</c:v>
                </c:pt>
                <c:pt idx="8">
                  <c:v>OBPG *</c:v>
                </c:pt>
                <c:pt idx="9">
                  <c:v>ORNL</c:v>
                </c:pt>
                <c:pt idx="10">
                  <c:v>PO.DAAC</c:v>
                </c:pt>
                <c:pt idx="11">
                  <c:v>SEDAC</c:v>
                </c:pt>
              </c:strCache>
            </c:strRef>
          </c:cat>
          <c:val>
            <c:numRef>
              <c:f>'Data Users'!$B$16:$M$16</c:f>
              <c:numCache>
                <c:formatCode>#,##0</c:formatCode>
                <c:ptCount val="12"/>
                <c:pt idx="0">
                  <c:v>1209</c:v>
                </c:pt>
                <c:pt idx="1">
                  <c:v>1477</c:v>
                </c:pt>
                <c:pt idx="2">
                  <c:v>64030</c:v>
                </c:pt>
                <c:pt idx="3">
                  <c:v>55750</c:v>
                </c:pt>
                <c:pt idx="4">
                  <c:v>1902</c:v>
                </c:pt>
                <c:pt idx="5">
                  <c:v>17596</c:v>
                </c:pt>
                <c:pt idx="6">
                  <c:v>24197</c:v>
                </c:pt>
                <c:pt idx="7">
                  <c:v>7078</c:v>
                </c:pt>
                <c:pt idx="8">
                  <c:v>4789</c:v>
                </c:pt>
                <c:pt idx="9">
                  <c:v>15884</c:v>
                </c:pt>
                <c:pt idx="10">
                  <c:v>12321</c:v>
                </c:pt>
                <c:pt idx="11">
                  <c:v>111167</c:v>
                </c:pt>
              </c:numCache>
            </c:numRef>
          </c:val>
        </c:ser>
        <c:ser>
          <c:idx val="1"/>
          <c:order val="1"/>
          <c:tx>
            <c:strRef>
              <c:f>'Data Users'!$A$17</c:f>
              <c:strCache>
                <c:ptCount val="1"/>
                <c:pt idx="0">
                  <c:v>US COM</c:v>
                </c:pt>
              </c:strCache>
            </c:strRef>
          </c:tx>
          <c:spPr>
            <a:gradFill rotWithShape="0">
              <a:gsLst>
                <a:gs pos="0">
                  <a:srgbClr val="FAA1A0"/>
                </a:gs>
                <a:gs pos="100000">
                  <a:srgbClr val="B93734"/>
                </a:gs>
              </a:gsLst>
              <a:lin ang="5400000"/>
            </a:gradFill>
            <a:ln w="25400">
              <a:noFill/>
            </a:ln>
            <a:effectLst>
              <a:outerShdw dist="35921" dir="2700000" algn="br">
                <a:srgbClr val="000000"/>
              </a:outerShdw>
            </a:effectLst>
          </c:spPr>
          <c:cat>
            <c:strRef>
              <c:f>'Data Users'!$B$15:$M$15</c:f>
              <c:strCache>
                <c:ptCount val="12"/>
                <c:pt idx="0">
                  <c:v>ASDC</c:v>
                </c:pt>
                <c:pt idx="1">
                  <c:v>ASF</c:v>
                </c:pt>
                <c:pt idx="2">
                  <c:v>CDDIS</c:v>
                </c:pt>
                <c:pt idx="3">
                  <c:v>GES DISC</c:v>
                </c:pt>
                <c:pt idx="4">
                  <c:v>GHRC</c:v>
                </c:pt>
                <c:pt idx="5">
                  <c:v>LP DAAC</c:v>
                </c:pt>
                <c:pt idx="6">
                  <c:v>MODAPS</c:v>
                </c:pt>
                <c:pt idx="7">
                  <c:v>NSIDC</c:v>
                </c:pt>
                <c:pt idx="8">
                  <c:v>OBPG *</c:v>
                </c:pt>
                <c:pt idx="9">
                  <c:v>ORNL</c:v>
                </c:pt>
                <c:pt idx="10">
                  <c:v>PO.DAAC</c:v>
                </c:pt>
                <c:pt idx="11">
                  <c:v>SEDAC</c:v>
                </c:pt>
              </c:strCache>
            </c:strRef>
          </c:cat>
          <c:val>
            <c:numRef>
              <c:f>'Data Users'!$B$17:$M$17</c:f>
              <c:numCache>
                <c:formatCode>#,##0</c:formatCode>
                <c:ptCount val="12"/>
                <c:pt idx="0">
                  <c:v>1263</c:v>
                </c:pt>
                <c:pt idx="1">
                  <c:v>455</c:v>
                </c:pt>
                <c:pt idx="2">
                  <c:v>7691</c:v>
                </c:pt>
                <c:pt idx="3">
                  <c:v>14497</c:v>
                </c:pt>
                <c:pt idx="4">
                  <c:v>480</c:v>
                </c:pt>
                <c:pt idx="5">
                  <c:v>9180</c:v>
                </c:pt>
                <c:pt idx="6">
                  <c:v>2114</c:v>
                </c:pt>
                <c:pt idx="7">
                  <c:v>2941</c:v>
                </c:pt>
                <c:pt idx="8">
                  <c:v>313</c:v>
                </c:pt>
                <c:pt idx="9">
                  <c:v>3484</c:v>
                </c:pt>
                <c:pt idx="10">
                  <c:v>2367</c:v>
                </c:pt>
                <c:pt idx="11">
                  <c:v>35017</c:v>
                </c:pt>
              </c:numCache>
            </c:numRef>
          </c:val>
        </c:ser>
        <c:ser>
          <c:idx val="2"/>
          <c:order val="2"/>
          <c:tx>
            <c:strRef>
              <c:f>'Data Users'!$A$18</c:f>
              <c:strCache>
                <c:ptCount val="1"/>
                <c:pt idx="0">
                  <c:v>US EDU         </c:v>
                </c:pt>
              </c:strCache>
            </c:strRef>
          </c:tx>
          <c:spPr>
            <a:gradFill rotWithShape="0">
              <a:gsLst>
                <a:gs pos="0">
                  <a:srgbClr val="D4F4A6"/>
                </a:gs>
                <a:gs pos="100000">
                  <a:srgbClr val="8DB241"/>
                </a:gs>
              </a:gsLst>
              <a:lin ang="5400000"/>
            </a:gradFill>
            <a:ln w="25400">
              <a:noFill/>
            </a:ln>
            <a:effectLst>
              <a:outerShdw dist="35921" dir="2700000" algn="br">
                <a:srgbClr val="000000"/>
              </a:outerShdw>
            </a:effectLst>
          </c:spPr>
          <c:cat>
            <c:strRef>
              <c:f>'Data Users'!$B$15:$M$15</c:f>
              <c:strCache>
                <c:ptCount val="12"/>
                <c:pt idx="0">
                  <c:v>ASDC</c:v>
                </c:pt>
                <c:pt idx="1">
                  <c:v>ASF</c:v>
                </c:pt>
                <c:pt idx="2">
                  <c:v>CDDIS</c:v>
                </c:pt>
                <c:pt idx="3">
                  <c:v>GES DISC</c:v>
                </c:pt>
                <c:pt idx="4">
                  <c:v>GHRC</c:v>
                </c:pt>
                <c:pt idx="5">
                  <c:v>LP DAAC</c:v>
                </c:pt>
                <c:pt idx="6">
                  <c:v>MODAPS</c:v>
                </c:pt>
                <c:pt idx="7">
                  <c:v>NSIDC</c:v>
                </c:pt>
                <c:pt idx="8">
                  <c:v>OBPG *</c:v>
                </c:pt>
                <c:pt idx="9">
                  <c:v>ORNL</c:v>
                </c:pt>
                <c:pt idx="10">
                  <c:v>PO.DAAC</c:v>
                </c:pt>
                <c:pt idx="11">
                  <c:v>SEDAC</c:v>
                </c:pt>
              </c:strCache>
            </c:strRef>
          </c:cat>
          <c:val>
            <c:numRef>
              <c:f>'Data Users'!$B$18:$M$18</c:f>
              <c:numCache>
                <c:formatCode>#,##0</c:formatCode>
                <c:ptCount val="12"/>
                <c:pt idx="0">
                  <c:v>516</c:v>
                </c:pt>
                <c:pt idx="1">
                  <c:v>396</c:v>
                </c:pt>
                <c:pt idx="2">
                  <c:v>1849</c:v>
                </c:pt>
                <c:pt idx="3">
                  <c:v>7272</c:v>
                </c:pt>
                <c:pt idx="4">
                  <c:v>325</c:v>
                </c:pt>
                <c:pt idx="5">
                  <c:v>3569</c:v>
                </c:pt>
                <c:pt idx="6">
                  <c:v>2061</c:v>
                </c:pt>
                <c:pt idx="7">
                  <c:v>1979</c:v>
                </c:pt>
                <c:pt idx="8">
                  <c:v>307</c:v>
                </c:pt>
                <c:pt idx="9">
                  <c:v>2603</c:v>
                </c:pt>
                <c:pt idx="10">
                  <c:v>1181</c:v>
                </c:pt>
                <c:pt idx="11">
                  <c:v>6691</c:v>
                </c:pt>
              </c:numCache>
            </c:numRef>
          </c:val>
        </c:ser>
        <c:ser>
          <c:idx val="3"/>
          <c:order val="3"/>
          <c:tx>
            <c:strRef>
              <c:f>'Data Users'!$A$19</c:f>
              <c:strCache>
                <c:ptCount val="1"/>
                <c:pt idx="0">
                  <c:v>US GOV         </c:v>
                </c:pt>
              </c:strCache>
            </c:strRef>
          </c:tx>
          <c:spPr>
            <a:gradFill rotWithShape="0">
              <a:gsLst>
                <a:gs pos="0">
                  <a:srgbClr val="C5B3E2"/>
                </a:gs>
                <a:gs pos="100000">
                  <a:srgbClr val="704F97"/>
                </a:gs>
              </a:gsLst>
              <a:lin ang="5400000"/>
            </a:gradFill>
            <a:ln w="25400">
              <a:noFill/>
            </a:ln>
            <a:effectLst>
              <a:outerShdw dist="35921" dir="2700000" algn="br">
                <a:srgbClr val="000000"/>
              </a:outerShdw>
            </a:effectLst>
          </c:spPr>
          <c:cat>
            <c:strRef>
              <c:f>'Data Users'!$B$15:$M$15</c:f>
              <c:strCache>
                <c:ptCount val="12"/>
                <c:pt idx="0">
                  <c:v>ASDC</c:v>
                </c:pt>
                <c:pt idx="1">
                  <c:v>ASF</c:v>
                </c:pt>
                <c:pt idx="2">
                  <c:v>CDDIS</c:v>
                </c:pt>
                <c:pt idx="3">
                  <c:v>GES DISC</c:v>
                </c:pt>
                <c:pt idx="4">
                  <c:v>GHRC</c:v>
                </c:pt>
                <c:pt idx="5">
                  <c:v>LP DAAC</c:v>
                </c:pt>
                <c:pt idx="6">
                  <c:v>MODAPS</c:v>
                </c:pt>
                <c:pt idx="7">
                  <c:v>NSIDC</c:v>
                </c:pt>
                <c:pt idx="8">
                  <c:v>OBPG *</c:v>
                </c:pt>
                <c:pt idx="9">
                  <c:v>ORNL</c:v>
                </c:pt>
                <c:pt idx="10">
                  <c:v>PO.DAAC</c:v>
                </c:pt>
                <c:pt idx="11">
                  <c:v>SEDAC</c:v>
                </c:pt>
              </c:strCache>
            </c:strRef>
          </c:cat>
          <c:val>
            <c:numRef>
              <c:f>'Data Users'!$B$19:$M$19</c:f>
              <c:numCache>
                <c:formatCode>#,##0</c:formatCode>
                <c:ptCount val="12"/>
                <c:pt idx="0">
                  <c:v>368</c:v>
                </c:pt>
                <c:pt idx="1">
                  <c:v>109</c:v>
                </c:pt>
                <c:pt idx="2">
                  <c:v>1303</c:v>
                </c:pt>
                <c:pt idx="3">
                  <c:v>2497</c:v>
                </c:pt>
                <c:pt idx="4">
                  <c:v>131</c:v>
                </c:pt>
                <c:pt idx="5">
                  <c:v>8111</c:v>
                </c:pt>
                <c:pt idx="6">
                  <c:v>986</c:v>
                </c:pt>
                <c:pt idx="7">
                  <c:v>650</c:v>
                </c:pt>
                <c:pt idx="8">
                  <c:v>74</c:v>
                </c:pt>
                <c:pt idx="9">
                  <c:v>402</c:v>
                </c:pt>
                <c:pt idx="10">
                  <c:v>533</c:v>
                </c:pt>
                <c:pt idx="11">
                  <c:v>628</c:v>
                </c:pt>
              </c:numCache>
            </c:numRef>
          </c:val>
        </c:ser>
        <c:ser>
          <c:idx val="4"/>
          <c:order val="4"/>
          <c:tx>
            <c:strRef>
              <c:f>'Data Users'!$A$20</c:f>
              <c:strCache>
                <c:ptCount val="1"/>
                <c:pt idx="0">
                  <c:v>US ORG         </c:v>
                </c:pt>
              </c:strCache>
            </c:strRef>
          </c:tx>
          <c:spPr>
            <a:gradFill rotWithShape="0">
              <a:gsLst>
                <a:gs pos="0">
                  <a:srgbClr val="9DE2FF"/>
                </a:gs>
                <a:gs pos="100000">
                  <a:srgbClr val="31A1C0"/>
                </a:gs>
              </a:gsLst>
              <a:lin ang="5400000"/>
            </a:gradFill>
            <a:ln w="25400">
              <a:noFill/>
            </a:ln>
            <a:effectLst>
              <a:outerShdw dist="35921" dir="2700000" algn="br">
                <a:srgbClr val="000000"/>
              </a:outerShdw>
            </a:effectLst>
          </c:spPr>
          <c:cat>
            <c:strRef>
              <c:f>'Data Users'!$B$15:$M$15</c:f>
              <c:strCache>
                <c:ptCount val="12"/>
                <c:pt idx="0">
                  <c:v>ASDC</c:v>
                </c:pt>
                <c:pt idx="1">
                  <c:v>ASF</c:v>
                </c:pt>
                <c:pt idx="2">
                  <c:v>CDDIS</c:v>
                </c:pt>
                <c:pt idx="3">
                  <c:v>GES DISC</c:v>
                </c:pt>
                <c:pt idx="4">
                  <c:v>GHRC</c:v>
                </c:pt>
                <c:pt idx="5">
                  <c:v>LP DAAC</c:v>
                </c:pt>
                <c:pt idx="6">
                  <c:v>MODAPS</c:v>
                </c:pt>
                <c:pt idx="7">
                  <c:v>NSIDC</c:v>
                </c:pt>
                <c:pt idx="8">
                  <c:v>OBPG *</c:v>
                </c:pt>
                <c:pt idx="9">
                  <c:v>ORNL</c:v>
                </c:pt>
                <c:pt idx="10">
                  <c:v>PO.DAAC</c:v>
                </c:pt>
                <c:pt idx="11">
                  <c:v>SEDAC</c:v>
                </c:pt>
              </c:strCache>
            </c:strRef>
          </c:cat>
          <c:val>
            <c:numRef>
              <c:f>'Data Users'!$B$20:$M$20</c:f>
              <c:numCache>
                <c:formatCode>#,##0</c:formatCode>
                <c:ptCount val="12"/>
                <c:pt idx="0">
                  <c:v>12</c:v>
                </c:pt>
                <c:pt idx="1">
                  <c:v>25</c:v>
                </c:pt>
                <c:pt idx="2">
                  <c:v>129</c:v>
                </c:pt>
                <c:pt idx="3">
                  <c:v>200</c:v>
                </c:pt>
                <c:pt idx="4">
                  <c:v>4</c:v>
                </c:pt>
                <c:pt idx="5">
                  <c:v>131</c:v>
                </c:pt>
                <c:pt idx="6">
                  <c:v>28</c:v>
                </c:pt>
                <c:pt idx="7">
                  <c:v>82</c:v>
                </c:pt>
                <c:pt idx="8">
                  <c:v>6</c:v>
                </c:pt>
                <c:pt idx="9">
                  <c:v>61</c:v>
                </c:pt>
                <c:pt idx="10">
                  <c:v>11</c:v>
                </c:pt>
                <c:pt idx="11">
                  <c:v>460</c:v>
                </c:pt>
              </c:numCache>
            </c:numRef>
          </c:val>
        </c:ser>
        <c:ser>
          <c:idx val="5"/>
          <c:order val="5"/>
          <c:tx>
            <c:strRef>
              <c:f>'Data Users'!$A$21</c:f>
              <c:strCache>
                <c:ptCount val="1"/>
                <c:pt idx="0">
                  <c:v>US Other</c:v>
                </c:pt>
              </c:strCache>
            </c:strRef>
          </c:tx>
          <c:spPr>
            <a:gradFill rotWithShape="0">
              <a:gsLst>
                <a:gs pos="0">
                  <a:srgbClr val="FFB885"/>
                </a:gs>
                <a:gs pos="100000">
                  <a:srgbClr val="F28225"/>
                </a:gs>
              </a:gsLst>
              <a:lin ang="5400000"/>
            </a:gradFill>
            <a:ln w="25400">
              <a:noFill/>
            </a:ln>
            <a:effectLst>
              <a:outerShdw dist="35921" dir="2700000" algn="br">
                <a:srgbClr val="000000"/>
              </a:outerShdw>
            </a:effectLst>
          </c:spPr>
          <c:cat>
            <c:strRef>
              <c:f>'Data Users'!$B$15:$M$15</c:f>
              <c:strCache>
                <c:ptCount val="12"/>
                <c:pt idx="0">
                  <c:v>ASDC</c:v>
                </c:pt>
                <c:pt idx="1">
                  <c:v>ASF</c:v>
                </c:pt>
                <c:pt idx="2">
                  <c:v>CDDIS</c:v>
                </c:pt>
                <c:pt idx="3">
                  <c:v>GES DISC</c:v>
                </c:pt>
                <c:pt idx="4">
                  <c:v>GHRC</c:v>
                </c:pt>
                <c:pt idx="5">
                  <c:v>LP DAAC</c:v>
                </c:pt>
                <c:pt idx="6">
                  <c:v>MODAPS</c:v>
                </c:pt>
                <c:pt idx="7">
                  <c:v>NSIDC</c:v>
                </c:pt>
                <c:pt idx="8">
                  <c:v>OBPG *</c:v>
                </c:pt>
                <c:pt idx="9">
                  <c:v>ORNL</c:v>
                </c:pt>
                <c:pt idx="10">
                  <c:v>PO.DAAC</c:v>
                </c:pt>
                <c:pt idx="11">
                  <c:v>SEDAC</c:v>
                </c:pt>
              </c:strCache>
            </c:strRef>
          </c:cat>
          <c:val>
            <c:numRef>
              <c:f>'Data Users'!$B$21:$M$21</c:f>
              <c:numCache>
                <c:formatCode>#,##0</c:formatCode>
                <c:ptCount val="12"/>
                <c:pt idx="0">
                  <c:v>30</c:v>
                </c:pt>
                <c:pt idx="1">
                  <c:v>324</c:v>
                </c:pt>
                <c:pt idx="2">
                  <c:v>4464</c:v>
                </c:pt>
                <c:pt idx="3">
                  <c:v>5105</c:v>
                </c:pt>
                <c:pt idx="4">
                  <c:v>168</c:v>
                </c:pt>
                <c:pt idx="5">
                  <c:v>1059</c:v>
                </c:pt>
                <c:pt idx="6">
                  <c:v>1018</c:v>
                </c:pt>
                <c:pt idx="7">
                  <c:v>782</c:v>
                </c:pt>
                <c:pt idx="8">
                  <c:v>246</c:v>
                </c:pt>
                <c:pt idx="9">
                  <c:v>1518</c:v>
                </c:pt>
                <c:pt idx="10">
                  <c:v>1259</c:v>
                </c:pt>
                <c:pt idx="11">
                  <c:v>10705</c:v>
                </c:pt>
              </c:numCache>
            </c:numRef>
          </c:val>
        </c:ser>
        <c:ser>
          <c:idx val="6"/>
          <c:order val="6"/>
          <c:tx>
            <c:strRef>
              <c:f>'Data Users'!$A$22</c:f>
              <c:strCache>
                <c:ptCount val="1"/>
                <c:pt idx="0">
                  <c:v>Unknown</c:v>
                </c:pt>
              </c:strCache>
            </c:strRef>
          </c:tx>
          <c:spPr>
            <a:gradFill rotWithShape="0">
              <a:gsLst>
                <a:gs pos="0">
                  <a:srgbClr val="B6D1FF"/>
                </a:gs>
                <a:gs pos="100000">
                  <a:srgbClr val="8AA7D8"/>
                </a:gs>
              </a:gsLst>
              <a:lin ang="5400000"/>
            </a:gradFill>
            <a:ln w="25400">
              <a:noFill/>
            </a:ln>
            <a:effectLst>
              <a:outerShdw dist="35921" dir="2700000" algn="br">
                <a:srgbClr val="000000"/>
              </a:outerShdw>
            </a:effectLst>
          </c:spPr>
          <c:cat>
            <c:strRef>
              <c:f>'Data Users'!$B$15:$M$15</c:f>
              <c:strCache>
                <c:ptCount val="12"/>
                <c:pt idx="0">
                  <c:v>ASDC</c:v>
                </c:pt>
                <c:pt idx="1">
                  <c:v>ASF</c:v>
                </c:pt>
                <c:pt idx="2">
                  <c:v>CDDIS</c:v>
                </c:pt>
                <c:pt idx="3">
                  <c:v>GES DISC</c:v>
                </c:pt>
                <c:pt idx="4">
                  <c:v>GHRC</c:v>
                </c:pt>
                <c:pt idx="5">
                  <c:v>LP DAAC</c:v>
                </c:pt>
                <c:pt idx="6">
                  <c:v>MODAPS</c:v>
                </c:pt>
                <c:pt idx="7">
                  <c:v>NSIDC</c:v>
                </c:pt>
                <c:pt idx="8">
                  <c:v>OBPG *</c:v>
                </c:pt>
                <c:pt idx="9">
                  <c:v>ORNL</c:v>
                </c:pt>
                <c:pt idx="10">
                  <c:v>PO.DAAC</c:v>
                </c:pt>
                <c:pt idx="11">
                  <c:v>SEDAC</c:v>
                </c:pt>
              </c:strCache>
            </c:strRef>
          </c:cat>
          <c:val>
            <c:numRef>
              <c:f>'Data Users'!$B$22:$M$22</c:f>
              <c:numCache>
                <c:formatCode>#,##0</c:formatCode>
                <c:ptCount val="12"/>
                <c:pt idx="0">
                  <c:v>19</c:v>
                </c:pt>
                <c:pt idx="1">
                  <c:v>108</c:v>
                </c:pt>
                <c:pt idx="2">
                  <c:v>2771</c:v>
                </c:pt>
                <c:pt idx="3">
                  <c:v>2530</c:v>
                </c:pt>
                <c:pt idx="4">
                  <c:v>55</c:v>
                </c:pt>
                <c:pt idx="5">
                  <c:v>371</c:v>
                </c:pt>
                <c:pt idx="6">
                  <c:v>351</c:v>
                </c:pt>
                <c:pt idx="7">
                  <c:v>498</c:v>
                </c:pt>
                <c:pt idx="8">
                  <c:v>144</c:v>
                </c:pt>
                <c:pt idx="9">
                  <c:v>611</c:v>
                </c:pt>
                <c:pt idx="10">
                  <c:v>510</c:v>
                </c:pt>
                <c:pt idx="11">
                  <c:v>5893</c:v>
                </c:pt>
              </c:numCache>
            </c:numRef>
          </c:val>
        </c:ser>
        <c:gapWidth val="55"/>
        <c:overlap val="100"/>
        <c:axId val="109223936"/>
        <c:axId val="109225472"/>
      </c:barChart>
      <c:catAx>
        <c:axId val="109223936"/>
        <c:scaling>
          <c:orientation val="minMax"/>
        </c:scaling>
        <c:axPos val="b"/>
        <c:numFmt formatCode="General" sourceLinked="1"/>
        <c:majorTickMark val="none"/>
        <c:tickLblPos val="nextTo"/>
        <c:spPr>
          <a:ln w="3175">
            <a:solidFill>
              <a:srgbClr val="808080"/>
            </a:solidFill>
            <a:prstDash val="solid"/>
          </a:ln>
        </c:spPr>
        <c:txPr>
          <a:bodyPr rot="-5400000" vert="horz"/>
          <a:lstStyle/>
          <a:p>
            <a:pPr>
              <a:defRPr sz="1000"/>
            </a:pPr>
            <a:endParaRPr lang="en-US"/>
          </a:p>
        </c:txPr>
        <c:crossAx val="109225472"/>
        <c:crosses val="autoZero"/>
        <c:auto val="1"/>
        <c:lblAlgn val="ctr"/>
        <c:lblOffset val="100"/>
      </c:catAx>
      <c:valAx>
        <c:axId val="109225472"/>
        <c:scaling>
          <c:orientation val="minMax"/>
        </c:scaling>
        <c:axPos val="l"/>
        <c:majorGridlines>
          <c:spPr>
            <a:ln w="3175">
              <a:solidFill>
                <a:srgbClr val="808080"/>
              </a:solidFill>
              <a:prstDash val="solid"/>
            </a:ln>
          </c:spPr>
        </c:majorGridlines>
        <c:numFmt formatCode="#,##0" sourceLinked="1"/>
        <c:majorTickMark val="none"/>
        <c:tickLblPos val="nextTo"/>
        <c:crossAx val="109223936"/>
        <c:crosses val="autoZero"/>
        <c:crossBetween val="between"/>
      </c:valAx>
      <c:spPr>
        <a:solidFill>
          <a:srgbClr val="FFFFFF"/>
        </a:solidFill>
        <a:ln w="25400">
          <a:solidFill>
            <a:srgbClr val="808080"/>
          </a:solidFill>
        </a:ln>
      </c:spPr>
    </c:plotArea>
    <c:legend>
      <c:legendPos val="r"/>
      <c:layout>
        <c:manualLayout>
          <c:xMode val="edge"/>
          <c:yMode val="edge"/>
          <c:x val="0.83263437524855965"/>
          <c:y val="0.20179072672893553"/>
          <c:w val="0.14290000980184422"/>
          <c:h val="0.54340085290729434"/>
        </c:manualLayout>
      </c:layout>
    </c:legend>
    <c:plotVisOnly val="1"/>
    <c:dispBlanksAs val="gap"/>
  </c:chart>
  <c:spPr>
    <a:solidFill>
      <a:srgbClr val="FFFFFF"/>
    </a:solidFill>
    <a:ln w="3175">
      <a:solidFill>
        <a:schemeClr val="tx1"/>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1432" r="0.75000000000001432"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sz="1600" baseline="0"/>
            </a:pPr>
            <a:r>
              <a:rPr lang="en-US" sz="1600" baseline="0"/>
              <a:t>Repeat Data Users By Domain</a:t>
            </a:r>
          </a:p>
        </c:rich>
      </c:tx>
      <c:spPr>
        <a:noFill/>
        <a:ln w="25400">
          <a:noFill/>
        </a:ln>
      </c:spPr>
    </c:title>
    <c:plotArea>
      <c:layout/>
      <c:barChart>
        <c:barDir val="col"/>
        <c:grouping val="stacked"/>
        <c:ser>
          <c:idx val="0"/>
          <c:order val="0"/>
          <c:tx>
            <c:strRef>
              <c:f>'Data Users'!$A$57</c:f>
              <c:strCache>
                <c:ptCount val="1"/>
                <c:pt idx="0">
                  <c:v>Foreign</c:v>
                </c:pt>
              </c:strCache>
            </c:strRef>
          </c:tx>
          <c:spPr>
            <a:gradFill rotWithShape="0">
              <a:gsLst>
                <a:gs pos="0">
                  <a:srgbClr val="A2BFF8"/>
                </a:gs>
                <a:gs pos="100000">
                  <a:srgbClr val="3670B6"/>
                </a:gs>
              </a:gsLst>
              <a:lin ang="5400000"/>
            </a:gradFill>
            <a:ln w="25400">
              <a:noFill/>
            </a:ln>
            <a:effectLst>
              <a:outerShdw dist="35921" dir="2700000" algn="br">
                <a:srgbClr val="000000"/>
              </a:outerShdw>
            </a:effectLst>
          </c:spPr>
          <c:cat>
            <c:strRef>
              <c:f>'Data Users'!$B$56:$M$56</c:f>
              <c:strCache>
                <c:ptCount val="12"/>
                <c:pt idx="0">
                  <c:v>ASDC</c:v>
                </c:pt>
                <c:pt idx="1">
                  <c:v>ASF</c:v>
                </c:pt>
                <c:pt idx="2">
                  <c:v>CDDIS</c:v>
                </c:pt>
                <c:pt idx="3">
                  <c:v>GES DISC</c:v>
                </c:pt>
                <c:pt idx="4">
                  <c:v>GHRC</c:v>
                </c:pt>
                <c:pt idx="5">
                  <c:v>LP DAAC</c:v>
                </c:pt>
                <c:pt idx="6">
                  <c:v>MODAPS</c:v>
                </c:pt>
                <c:pt idx="7">
                  <c:v>NSIDC</c:v>
                </c:pt>
                <c:pt idx="8">
                  <c:v>OBPG *</c:v>
                </c:pt>
                <c:pt idx="9">
                  <c:v>ORNL</c:v>
                </c:pt>
                <c:pt idx="10">
                  <c:v>PO.DAAC</c:v>
                </c:pt>
                <c:pt idx="11">
                  <c:v>SEDAC</c:v>
                </c:pt>
              </c:strCache>
            </c:strRef>
          </c:cat>
          <c:val>
            <c:numRef>
              <c:f>'Data Users'!$B$57:$M$57</c:f>
              <c:numCache>
                <c:formatCode>#,##0</c:formatCode>
                <c:ptCount val="12"/>
                <c:pt idx="0">
                  <c:v>508</c:v>
                </c:pt>
                <c:pt idx="1">
                  <c:v>347</c:v>
                </c:pt>
                <c:pt idx="2">
                  <c:v>15714</c:v>
                </c:pt>
                <c:pt idx="3">
                  <c:v>13595</c:v>
                </c:pt>
                <c:pt idx="4">
                  <c:v>334</c:v>
                </c:pt>
                <c:pt idx="5">
                  <c:v>4798</c:v>
                </c:pt>
                <c:pt idx="6">
                  <c:v>7722</c:v>
                </c:pt>
                <c:pt idx="7">
                  <c:v>1545</c:v>
                </c:pt>
                <c:pt idx="8">
                  <c:v>1398</c:v>
                </c:pt>
                <c:pt idx="9">
                  <c:v>2692</c:v>
                </c:pt>
                <c:pt idx="10">
                  <c:v>2870</c:v>
                </c:pt>
                <c:pt idx="11">
                  <c:v>11350</c:v>
                </c:pt>
              </c:numCache>
            </c:numRef>
          </c:val>
        </c:ser>
        <c:ser>
          <c:idx val="1"/>
          <c:order val="1"/>
          <c:tx>
            <c:strRef>
              <c:f>'Data Users'!$A$58</c:f>
              <c:strCache>
                <c:ptCount val="1"/>
                <c:pt idx="0">
                  <c:v>US COM</c:v>
                </c:pt>
              </c:strCache>
            </c:strRef>
          </c:tx>
          <c:spPr>
            <a:gradFill rotWithShape="0">
              <a:gsLst>
                <a:gs pos="0">
                  <a:srgbClr val="FAA1A0"/>
                </a:gs>
                <a:gs pos="100000">
                  <a:srgbClr val="B93734"/>
                </a:gs>
              </a:gsLst>
              <a:lin ang="5400000"/>
            </a:gradFill>
            <a:ln w="25400">
              <a:noFill/>
            </a:ln>
            <a:effectLst>
              <a:outerShdw dist="35921" dir="2700000" algn="br">
                <a:srgbClr val="000000"/>
              </a:outerShdw>
            </a:effectLst>
          </c:spPr>
          <c:cat>
            <c:strRef>
              <c:f>'Data Users'!$B$56:$M$56</c:f>
              <c:strCache>
                <c:ptCount val="12"/>
                <c:pt idx="0">
                  <c:v>ASDC</c:v>
                </c:pt>
                <c:pt idx="1">
                  <c:v>ASF</c:v>
                </c:pt>
                <c:pt idx="2">
                  <c:v>CDDIS</c:v>
                </c:pt>
                <c:pt idx="3">
                  <c:v>GES DISC</c:v>
                </c:pt>
                <c:pt idx="4">
                  <c:v>GHRC</c:v>
                </c:pt>
                <c:pt idx="5">
                  <c:v>LP DAAC</c:v>
                </c:pt>
                <c:pt idx="6">
                  <c:v>MODAPS</c:v>
                </c:pt>
                <c:pt idx="7">
                  <c:v>NSIDC</c:v>
                </c:pt>
                <c:pt idx="8">
                  <c:v>OBPG *</c:v>
                </c:pt>
                <c:pt idx="9">
                  <c:v>ORNL</c:v>
                </c:pt>
                <c:pt idx="10">
                  <c:v>PO.DAAC</c:v>
                </c:pt>
                <c:pt idx="11">
                  <c:v>SEDAC</c:v>
                </c:pt>
              </c:strCache>
            </c:strRef>
          </c:cat>
          <c:val>
            <c:numRef>
              <c:f>'Data Users'!$B$58:$M$58</c:f>
              <c:numCache>
                <c:formatCode>#,##0</c:formatCode>
                <c:ptCount val="12"/>
                <c:pt idx="0">
                  <c:v>753</c:v>
                </c:pt>
                <c:pt idx="1">
                  <c:v>122</c:v>
                </c:pt>
                <c:pt idx="2">
                  <c:v>3532</c:v>
                </c:pt>
                <c:pt idx="3">
                  <c:v>4048</c:v>
                </c:pt>
                <c:pt idx="4">
                  <c:v>102</c:v>
                </c:pt>
                <c:pt idx="5">
                  <c:v>3098</c:v>
                </c:pt>
                <c:pt idx="6">
                  <c:v>1225</c:v>
                </c:pt>
                <c:pt idx="7">
                  <c:v>838</c:v>
                </c:pt>
                <c:pt idx="8">
                  <c:v>108</c:v>
                </c:pt>
                <c:pt idx="9">
                  <c:v>674</c:v>
                </c:pt>
                <c:pt idx="10">
                  <c:v>914</c:v>
                </c:pt>
                <c:pt idx="11">
                  <c:v>3292</c:v>
                </c:pt>
              </c:numCache>
            </c:numRef>
          </c:val>
        </c:ser>
        <c:ser>
          <c:idx val="2"/>
          <c:order val="2"/>
          <c:tx>
            <c:strRef>
              <c:f>'Data Users'!$A$59</c:f>
              <c:strCache>
                <c:ptCount val="1"/>
                <c:pt idx="0">
                  <c:v>US EDU         </c:v>
                </c:pt>
              </c:strCache>
            </c:strRef>
          </c:tx>
          <c:spPr>
            <a:gradFill rotWithShape="0">
              <a:gsLst>
                <a:gs pos="0">
                  <a:srgbClr val="D4F4A6"/>
                </a:gs>
                <a:gs pos="100000">
                  <a:srgbClr val="8DB241"/>
                </a:gs>
              </a:gsLst>
              <a:lin ang="5400000"/>
            </a:gradFill>
            <a:ln w="25400">
              <a:noFill/>
            </a:ln>
            <a:effectLst>
              <a:outerShdw dist="35921" dir="2700000" algn="br">
                <a:srgbClr val="000000"/>
              </a:outerShdw>
            </a:effectLst>
          </c:spPr>
          <c:cat>
            <c:strRef>
              <c:f>'Data Users'!$B$56:$M$56</c:f>
              <c:strCache>
                <c:ptCount val="12"/>
                <c:pt idx="0">
                  <c:v>ASDC</c:v>
                </c:pt>
                <c:pt idx="1">
                  <c:v>ASF</c:v>
                </c:pt>
                <c:pt idx="2">
                  <c:v>CDDIS</c:v>
                </c:pt>
                <c:pt idx="3">
                  <c:v>GES DISC</c:v>
                </c:pt>
                <c:pt idx="4">
                  <c:v>GHRC</c:v>
                </c:pt>
                <c:pt idx="5">
                  <c:v>LP DAAC</c:v>
                </c:pt>
                <c:pt idx="6">
                  <c:v>MODAPS</c:v>
                </c:pt>
                <c:pt idx="7">
                  <c:v>NSIDC</c:v>
                </c:pt>
                <c:pt idx="8">
                  <c:v>OBPG *</c:v>
                </c:pt>
                <c:pt idx="9">
                  <c:v>ORNL</c:v>
                </c:pt>
                <c:pt idx="10">
                  <c:v>PO.DAAC</c:v>
                </c:pt>
                <c:pt idx="11">
                  <c:v>SEDAC</c:v>
                </c:pt>
              </c:strCache>
            </c:strRef>
          </c:cat>
          <c:val>
            <c:numRef>
              <c:f>'Data Users'!$B$59:$M$59</c:f>
              <c:numCache>
                <c:formatCode>#,##0</c:formatCode>
                <c:ptCount val="12"/>
                <c:pt idx="0">
                  <c:v>220</c:v>
                </c:pt>
                <c:pt idx="1">
                  <c:v>139</c:v>
                </c:pt>
                <c:pt idx="2">
                  <c:v>642</c:v>
                </c:pt>
                <c:pt idx="3">
                  <c:v>2302</c:v>
                </c:pt>
                <c:pt idx="4">
                  <c:v>103</c:v>
                </c:pt>
                <c:pt idx="5">
                  <c:v>1093</c:v>
                </c:pt>
                <c:pt idx="6">
                  <c:v>854</c:v>
                </c:pt>
                <c:pt idx="7">
                  <c:v>569</c:v>
                </c:pt>
                <c:pt idx="8">
                  <c:v>142</c:v>
                </c:pt>
                <c:pt idx="9">
                  <c:v>472</c:v>
                </c:pt>
                <c:pt idx="10">
                  <c:v>374</c:v>
                </c:pt>
                <c:pt idx="11">
                  <c:v>757</c:v>
                </c:pt>
              </c:numCache>
            </c:numRef>
          </c:val>
        </c:ser>
        <c:ser>
          <c:idx val="3"/>
          <c:order val="3"/>
          <c:tx>
            <c:strRef>
              <c:f>'Data Users'!$A$60</c:f>
              <c:strCache>
                <c:ptCount val="1"/>
                <c:pt idx="0">
                  <c:v>US GOV         </c:v>
                </c:pt>
              </c:strCache>
            </c:strRef>
          </c:tx>
          <c:spPr>
            <a:gradFill rotWithShape="0">
              <a:gsLst>
                <a:gs pos="0">
                  <a:srgbClr val="C5B3E2"/>
                </a:gs>
                <a:gs pos="100000">
                  <a:srgbClr val="704F97"/>
                </a:gs>
              </a:gsLst>
              <a:lin ang="5400000"/>
            </a:gradFill>
            <a:ln w="25400">
              <a:noFill/>
            </a:ln>
            <a:effectLst>
              <a:outerShdw dist="35921" dir="2700000" algn="br">
                <a:srgbClr val="000000"/>
              </a:outerShdw>
            </a:effectLst>
          </c:spPr>
          <c:cat>
            <c:strRef>
              <c:f>'Data Users'!$B$56:$M$56</c:f>
              <c:strCache>
                <c:ptCount val="12"/>
                <c:pt idx="0">
                  <c:v>ASDC</c:v>
                </c:pt>
                <c:pt idx="1">
                  <c:v>ASF</c:v>
                </c:pt>
                <c:pt idx="2">
                  <c:v>CDDIS</c:v>
                </c:pt>
                <c:pt idx="3">
                  <c:v>GES DISC</c:v>
                </c:pt>
                <c:pt idx="4">
                  <c:v>GHRC</c:v>
                </c:pt>
                <c:pt idx="5">
                  <c:v>LP DAAC</c:v>
                </c:pt>
                <c:pt idx="6">
                  <c:v>MODAPS</c:v>
                </c:pt>
                <c:pt idx="7">
                  <c:v>NSIDC</c:v>
                </c:pt>
                <c:pt idx="8">
                  <c:v>OBPG *</c:v>
                </c:pt>
                <c:pt idx="9">
                  <c:v>ORNL</c:v>
                </c:pt>
                <c:pt idx="10">
                  <c:v>PO.DAAC</c:v>
                </c:pt>
                <c:pt idx="11">
                  <c:v>SEDAC</c:v>
                </c:pt>
              </c:strCache>
            </c:strRef>
          </c:cat>
          <c:val>
            <c:numRef>
              <c:f>'Data Users'!$B$60:$M$60</c:f>
              <c:numCache>
                <c:formatCode>#,##0</c:formatCode>
                <c:ptCount val="12"/>
                <c:pt idx="0">
                  <c:v>185</c:v>
                </c:pt>
                <c:pt idx="1">
                  <c:v>52</c:v>
                </c:pt>
                <c:pt idx="2">
                  <c:v>608</c:v>
                </c:pt>
                <c:pt idx="3">
                  <c:v>1161</c:v>
                </c:pt>
                <c:pt idx="4">
                  <c:v>43</c:v>
                </c:pt>
                <c:pt idx="5">
                  <c:v>2635</c:v>
                </c:pt>
                <c:pt idx="6">
                  <c:v>506</c:v>
                </c:pt>
                <c:pt idx="7">
                  <c:v>277</c:v>
                </c:pt>
                <c:pt idx="8">
                  <c:v>45</c:v>
                </c:pt>
                <c:pt idx="9">
                  <c:v>99</c:v>
                </c:pt>
                <c:pt idx="10">
                  <c:v>218</c:v>
                </c:pt>
                <c:pt idx="11">
                  <c:v>212</c:v>
                </c:pt>
              </c:numCache>
            </c:numRef>
          </c:val>
        </c:ser>
        <c:ser>
          <c:idx val="4"/>
          <c:order val="4"/>
          <c:tx>
            <c:strRef>
              <c:f>'Data Users'!$A$61</c:f>
              <c:strCache>
                <c:ptCount val="1"/>
                <c:pt idx="0">
                  <c:v>US ORG         </c:v>
                </c:pt>
              </c:strCache>
            </c:strRef>
          </c:tx>
          <c:spPr>
            <a:gradFill rotWithShape="0">
              <a:gsLst>
                <a:gs pos="0">
                  <a:srgbClr val="9DE2FF"/>
                </a:gs>
                <a:gs pos="100000">
                  <a:srgbClr val="31A1C0"/>
                </a:gs>
              </a:gsLst>
              <a:lin ang="5400000"/>
            </a:gradFill>
            <a:ln w="25400">
              <a:noFill/>
            </a:ln>
            <a:effectLst>
              <a:outerShdw dist="35921" dir="2700000" algn="br">
                <a:srgbClr val="000000"/>
              </a:outerShdw>
            </a:effectLst>
          </c:spPr>
          <c:cat>
            <c:strRef>
              <c:f>'Data Users'!$B$56:$M$56</c:f>
              <c:strCache>
                <c:ptCount val="12"/>
                <c:pt idx="0">
                  <c:v>ASDC</c:v>
                </c:pt>
                <c:pt idx="1">
                  <c:v>ASF</c:v>
                </c:pt>
                <c:pt idx="2">
                  <c:v>CDDIS</c:v>
                </c:pt>
                <c:pt idx="3">
                  <c:v>GES DISC</c:v>
                </c:pt>
                <c:pt idx="4">
                  <c:v>GHRC</c:v>
                </c:pt>
                <c:pt idx="5">
                  <c:v>LP DAAC</c:v>
                </c:pt>
                <c:pt idx="6">
                  <c:v>MODAPS</c:v>
                </c:pt>
                <c:pt idx="7">
                  <c:v>NSIDC</c:v>
                </c:pt>
                <c:pt idx="8">
                  <c:v>OBPG *</c:v>
                </c:pt>
                <c:pt idx="9">
                  <c:v>ORNL</c:v>
                </c:pt>
                <c:pt idx="10">
                  <c:v>PO.DAAC</c:v>
                </c:pt>
                <c:pt idx="11">
                  <c:v>SEDAC</c:v>
                </c:pt>
              </c:strCache>
            </c:strRef>
          </c:cat>
          <c:val>
            <c:numRef>
              <c:f>'Data Users'!$B$61:$M$61</c:f>
              <c:numCache>
                <c:formatCode>#,##0</c:formatCode>
                <c:ptCount val="12"/>
                <c:pt idx="0">
                  <c:v>4</c:v>
                </c:pt>
                <c:pt idx="1">
                  <c:v>15</c:v>
                </c:pt>
                <c:pt idx="2">
                  <c:v>89</c:v>
                </c:pt>
                <c:pt idx="3">
                  <c:v>59</c:v>
                </c:pt>
                <c:pt idx="4">
                  <c:v>1</c:v>
                </c:pt>
                <c:pt idx="5">
                  <c:v>49</c:v>
                </c:pt>
                <c:pt idx="6">
                  <c:v>11</c:v>
                </c:pt>
                <c:pt idx="7">
                  <c:v>50</c:v>
                </c:pt>
                <c:pt idx="8">
                  <c:v>4</c:v>
                </c:pt>
                <c:pt idx="9">
                  <c:v>6</c:v>
                </c:pt>
                <c:pt idx="10">
                  <c:v>2</c:v>
                </c:pt>
                <c:pt idx="11">
                  <c:v>102</c:v>
                </c:pt>
              </c:numCache>
            </c:numRef>
          </c:val>
        </c:ser>
        <c:ser>
          <c:idx val="5"/>
          <c:order val="5"/>
          <c:tx>
            <c:strRef>
              <c:f>'Data Users'!$A$62</c:f>
              <c:strCache>
                <c:ptCount val="1"/>
                <c:pt idx="0">
                  <c:v>US Other</c:v>
                </c:pt>
              </c:strCache>
            </c:strRef>
          </c:tx>
          <c:spPr>
            <a:gradFill rotWithShape="0">
              <a:gsLst>
                <a:gs pos="0">
                  <a:srgbClr val="FFB885"/>
                </a:gs>
                <a:gs pos="100000">
                  <a:srgbClr val="F28225"/>
                </a:gs>
              </a:gsLst>
              <a:lin ang="5400000"/>
            </a:gradFill>
            <a:ln w="25400">
              <a:noFill/>
            </a:ln>
            <a:effectLst>
              <a:outerShdw dist="35921" dir="2700000" algn="br">
                <a:srgbClr val="000000"/>
              </a:outerShdw>
            </a:effectLst>
          </c:spPr>
          <c:cat>
            <c:strRef>
              <c:f>'Data Users'!$B$56:$M$56</c:f>
              <c:strCache>
                <c:ptCount val="12"/>
                <c:pt idx="0">
                  <c:v>ASDC</c:v>
                </c:pt>
                <c:pt idx="1">
                  <c:v>ASF</c:v>
                </c:pt>
                <c:pt idx="2">
                  <c:v>CDDIS</c:v>
                </c:pt>
                <c:pt idx="3">
                  <c:v>GES DISC</c:v>
                </c:pt>
                <c:pt idx="4">
                  <c:v>GHRC</c:v>
                </c:pt>
                <c:pt idx="5">
                  <c:v>LP DAAC</c:v>
                </c:pt>
                <c:pt idx="6">
                  <c:v>MODAPS</c:v>
                </c:pt>
                <c:pt idx="7">
                  <c:v>NSIDC</c:v>
                </c:pt>
                <c:pt idx="8">
                  <c:v>OBPG *</c:v>
                </c:pt>
                <c:pt idx="9">
                  <c:v>ORNL</c:v>
                </c:pt>
                <c:pt idx="10">
                  <c:v>PO.DAAC</c:v>
                </c:pt>
                <c:pt idx="11">
                  <c:v>SEDAC</c:v>
                </c:pt>
              </c:strCache>
            </c:strRef>
          </c:cat>
          <c:val>
            <c:numRef>
              <c:f>'Data Users'!$B$62:$M$62</c:f>
              <c:numCache>
                <c:formatCode>#,##0</c:formatCode>
                <c:ptCount val="12"/>
                <c:pt idx="0">
                  <c:v>18</c:v>
                </c:pt>
                <c:pt idx="1">
                  <c:v>91</c:v>
                </c:pt>
                <c:pt idx="2">
                  <c:v>2126</c:v>
                </c:pt>
                <c:pt idx="3">
                  <c:v>1282</c:v>
                </c:pt>
                <c:pt idx="4">
                  <c:v>25</c:v>
                </c:pt>
                <c:pt idx="5">
                  <c:v>286</c:v>
                </c:pt>
                <c:pt idx="6">
                  <c:v>351</c:v>
                </c:pt>
                <c:pt idx="7">
                  <c:v>155</c:v>
                </c:pt>
                <c:pt idx="8">
                  <c:v>106</c:v>
                </c:pt>
                <c:pt idx="9">
                  <c:v>192</c:v>
                </c:pt>
                <c:pt idx="10">
                  <c:v>370</c:v>
                </c:pt>
                <c:pt idx="11">
                  <c:v>2657</c:v>
                </c:pt>
              </c:numCache>
            </c:numRef>
          </c:val>
        </c:ser>
        <c:ser>
          <c:idx val="6"/>
          <c:order val="6"/>
          <c:tx>
            <c:strRef>
              <c:f>'Data Users'!$A$63</c:f>
              <c:strCache>
                <c:ptCount val="1"/>
                <c:pt idx="0">
                  <c:v>Unknown</c:v>
                </c:pt>
              </c:strCache>
            </c:strRef>
          </c:tx>
          <c:spPr>
            <a:gradFill rotWithShape="0">
              <a:gsLst>
                <a:gs pos="0">
                  <a:srgbClr val="B6D1FF"/>
                </a:gs>
                <a:gs pos="100000">
                  <a:srgbClr val="8AA7D8"/>
                </a:gs>
              </a:gsLst>
              <a:lin ang="5400000"/>
            </a:gradFill>
            <a:ln w="25400">
              <a:noFill/>
            </a:ln>
            <a:effectLst>
              <a:outerShdw dist="35921" dir="2700000" algn="br">
                <a:srgbClr val="000000"/>
              </a:outerShdw>
            </a:effectLst>
          </c:spPr>
          <c:cat>
            <c:strRef>
              <c:f>'Data Users'!$B$56:$M$56</c:f>
              <c:strCache>
                <c:ptCount val="12"/>
                <c:pt idx="0">
                  <c:v>ASDC</c:v>
                </c:pt>
                <c:pt idx="1">
                  <c:v>ASF</c:v>
                </c:pt>
                <c:pt idx="2">
                  <c:v>CDDIS</c:v>
                </c:pt>
                <c:pt idx="3">
                  <c:v>GES DISC</c:v>
                </c:pt>
                <c:pt idx="4">
                  <c:v>GHRC</c:v>
                </c:pt>
                <c:pt idx="5">
                  <c:v>LP DAAC</c:v>
                </c:pt>
                <c:pt idx="6">
                  <c:v>MODAPS</c:v>
                </c:pt>
                <c:pt idx="7">
                  <c:v>NSIDC</c:v>
                </c:pt>
                <c:pt idx="8">
                  <c:v>OBPG *</c:v>
                </c:pt>
                <c:pt idx="9">
                  <c:v>ORNL</c:v>
                </c:pt>
                <c:pt idx="10">
                  <c:v>PO.DAAC</c:v>
                </c:pt>
                <c:pt idx="11">
                  <c:v>SEDAC</c:v>
                </c:pt>
              </c:strCache>
            </c:strRef>
          </c:cat>
          <c:val>
            <c:numRef>
              <c:f>'Data Users'!$B$63:$M$63</c:f>
              <c:numCache>
                <c:formatCode>#,##0</c:formatCode>
                <c:ptCount val="12"/>
                <c:pt idx="0">
                  <c:v>7</c:v>
                </c:pt>
                <c:pt idx="1">
                  <c:v>37</c:v>
                </c:pt>
                <c:pt idx="2">
                  <c:v>791</c:v>
                </c:pt>
                <c:pt idx="3">
                  <c:v>477</c:v>
                </c:pt>
                <c:pt idx="4">
                  <c:v>5</c:v>
                </c:pt>
                <c:pt idx="5">
                  <c:v>84</c:v>
                </c:pt>
                <c:pt idx="6">
                  <c:v>98</c:v>
                </c:pt>
                <c:pt idx="7">
                  <c:v>132</c:v>
                </c:pt>
                <c:pt idx="8">
                  <c:v>61</c:v>
                </c:pt>
                <c:pt idx="9">
                  <c:v>106</c:v>
                </c:pt>
                <c:pt idx="10">
                  <c:v>146</c:v>
                </c:pt>
                <c:pt idx="11">
                  <c:v>1077</c:v>
                </c:pt>
              </c:numCache>
            </c:numRef>
          </c:val>
        </c:ser>
        <c:gapWidth val="55"/>
        <c:overlap val="100"/>
        <c:axId val="109295488"/>
        <c:axId val="109297024"/>
      </c:barChart>
      <c:catAx>
        <c:axId val="109295488"/>
        <c:scaling>
          <c:orientation val="minMax"/>
        </c:scaling>
        <c:axPos val="b"/>
        <c:numFmt formatCode="#,##0" sourceLinked="1"/>
        <c:majorTickMark val="none"/>
        <c:tickLblPos val="nextTo"/>
        <c:spPr>
          <a:ln w="3175">
            <a:solidFill>
              <a:srgbClr val="808080"/>
            </a:solidFill>
            <a:prstDash val="solid"/>
          </a:ln>
        </c:spPr>
        <c:txPr>
          <a:bodyPr rot="-5400000" vert="horz"/>
          <a:lstStyle/>
          <a:p>
            <a:pPr>
              <a:defRPr baseline="0"/>
            </a:pPr>
            <a:endParaRPr lang="en-US"/>
          </a:p>
        </c:txPr>
        <c:crossAx val="109297024"/>
        <c:crosses val="autoZero"/>
        <c:auto val="1"/>
        <c:lblAlgn val="ctr"/>
        <c:lblOffset val="100"/>
      </c:catAx>
      <c:valAx>
        <c:axId val="109297024"/>
        <c:scaling>
          <c:orientation val="minMax"/>
        </c:scaling>
        <c:axPos val="l"/>
        <c:majorGridlines>
          <c:spPr>
            <a:ln w="3175">
              <a:solidFill>
                <a:srgbClr val="808080"/>
              </a:solidFill>
              <a:prstDash val="solid"/>
            </a:ln>
          </c:spPr>
        </c:majorGridlines>
        <c:numFmt formatCode="#,##0" sourceLinked="1"/>
        <c:majorTickMark val="none"/>
        <c:tickLblPos val="nextTo"/>
        <c:spPr>
          <a:ln w="3175">
            <a:solidFill>
              <a:srgbClr val="808080"/>
            </a:solidFill>
            <a:prstDash val="solid"/>
          </a:ln>
        </c:spPr>
        <c:crossAx val="109295488"/>
        <c:crosses val="autoZero"/>
        <c:crossBetween val="between"/>
        <c:majorUnit val="2000"/>
      </c:valAx>
      <c:spPr>
        <a:solidFill>
          <a:srgbClr val="FFFFFF"/>
        </a:solidFill>
        <a:ln>
          <a:solidFill>
            <a:srgbClr val="808080"/>
          </a:solidFill>
        </a:ln>
      </c:spPr>
    </c:plotArea>
    <c:legend>
      <c:legendPos val="r"/>
      <c:layout>
        <c:manualLayout>
          <c:xMode val="edge"/>
          <c:yMode val="edge"/>
          <c:x val="0.84856109550763947"/>
          <c:y val="0.1716370440165649"/>
          <c:w val="0.13144439525654991"/>
          <c:h val="0.51817881166136104"/>
        </c:manualLayout>
      </c:layout>
      <c:spPr>
        <a:noFill/>
        <a:ln w="25400">
          <a:noFill/>
        </a:ln>
      </c:spPr>
    </c:legend>
    <c:plotVisOnly val="1"/>
    <c:dispBlanksAs val="gap"/>
  </c:chart>
  <c:spPr>
    <a:solidFill>
      <a:srgbClr val="FFFFFF"/>
    </a:solidFill>
    <a:ln w="3175">
      <a:solidFill>
        <a:schemeClr val="tx1"/>
      </a:solidFill>
      <a:prstDash val="solid"/>
    </a:ln>
  </c:spPr>
  <c:printSettings>
    <c:headerFooter alignWithMargins="0"/>
    <c:pageMargins b="1" l="0.75000000000001432" r="0.75000000000001432" t="1" header="0.5" footer="0.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Foreign Users</a:t>
            </a:r>
          </a:p>
        </c:rich>
      </c:tx>
    </c:title>
    <c:view3D>
      <c:rotX val="30"/>
      <c:perspective val="30"/>
    </c:view3D>
    <c:plotArea>
      <c:layout/>
      <c:pie3DChart>
        <c:varyColors val="1"/>
        <c:ser>
          <c:idx val="0"/>
          <c:order val="0"/>
          <c:tx>
            <c:strRef>
              <c:f>'Foreign Distribution'!$B$3</c:f>
              <c:strCache>
                <c:ptCount val="1"/>
                <c:pt idx="0">
                  <c:v># of Users</c:v>
                </c:pt>
              </c:strCache>
            </c:strRef>
          </c:tx>
          <c:dLbls>
            <c:dLbl>
              <c:idx val="0"/>
              <c:tx>
                <c:rich>
                  <a:bodyPr/>
                  <a:lstStyle/>
                  <a:p>
                    <a:r>
                      <a:rPr lang="en-US"/>
                      <a:t>EU, 100,712, 32%</a:t>
                    </a:r>
                  </a:p>
                </c:rich>
              </c:tx>
              <c:dLblPos val="bestFit"/>
              <c:showVal val="1"/>
              <c:showCatName val="1"/>
              <c:showPercent val="1"/>
            </c:dLbl>
            <c:dLbl>
              <c:idx val="2"/>
              <c:tx>
                <c:rich>
                  <a:bodyPr/>
                  <a:lstStyle/>
                  <a:p>
                    <a:r>
                      <a:rPr lang="en-US"/>
                      <a:t>China, 38,854, 12%</a:t>
                    </a:r>
                  </a:p>
                </c:rich>
              </c:tx>
              <c:dLblPos val="bestFit"/>
              <c:showVal val="1"/>
              <c:showCatName val="1"/>
              <c:showPercent val="1"/>
            </c:dLbl>
            <c:dLbl>
              <c:idx val="5"/>
              <c:tx>
                <c:rich>
                  <a:bodyPr/>
                  <a:lstStyle/>
                  <a:p>
                    <a:r>
                      <a:rPr lang="en-US"/>
                      <a:t>Unknown, 13,784, 4%</a:t>
                    </a:r>
                  </a:p>
                </c:rich>
              </c:tx>
              <c:dLblPos val="bestFit"/>
              <c:showVal val="1"/>
              <c:showCatName val="1"/>
              <c:showPercent val="1"/>
            </c:dLbl>
            <c:dLblPos val="bestFit"/>
            <c:showVal val="1"/>
            <c:showCatName val="1"/>
            <c:showPercent val="1"/>
            <c:showLeaderLines val="1"/>
          </c:dLbls>
          <c:cat>
            <c:strRef>
              <c:f>'Foreign Distribution'!$A$4:$A$9</c:f>
              <c:strCache>
                <c:ptCount val="6"/>
                <c:pt idx="0">
                  <c:v>EU 1</c:v>
                </c:pt>
                <c:pt idx="1">
                  <c:v>Canada</c:v>
                </c:pt>
                <c:pt idx="2">
                  <c:v>China 2</c:v>
                </c:pt>
                <c:pt idx="3">
                  <c:v>Japan</c:v>
                </c:pt>
                <c:pt idx="4">
                  <c:v>Other Foreign Countries</c:v>
                </c:pt>
                <c:pt idx="5">
                  <c:v>Unknown 3</c:v>
                </c:pt>
              </c:strCache>
            </c:strRef>
          </c:cat>
          <c:val>
            <c:numRef>
              <c:f>'Foreign Distribution'!$B$4:$B$9</c:f>
              <c:numCache>
                <c:formatCode>#,##0</c:formatCode>
                <c:ptCount val="6"/>
                <c:pt idx="0">
                  <c:v>100712</c:v>
                </c:pt>
                <c:pt idx="1">
                  <c:v>13399</c:v>
                </c:pt>
                <c:pt idx="2">
                  <c:v>38854</c:v>
                </c:pt>
                <c:pt idx="3">
                  <c:v>8633</c:v>
                </c:pt>
                <c:pt idx="4">
                  <c:v>143881</c:v>
                </c:pt>
                <c:pt idx="5">
                  <c:v>13784</c:v>
                </c:pt>
              </c:numCache>
            </c:numRef>
          </c:val>
        </c:ser>
        <c:dLbls>
          <c:showVal val="1"/>
        </c:dLbls>
      </c:pie3DChart>
    </c:plotArea>
    <c:plotVisOnly val="1"/>
  </c:chart>
  <c:printSettings>
    <c:headerFooter/>
    <c:pageMargins b="0.75000000000000999" l="0.70000000000000062" r="0.70000000000000062" t="0.750000000000009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sz="1000" b="0" i="0" u="none" strike="noStrike" baseline="0">
                <a:solidFill>
                  <a:srgbClr val="000000"/>
                </a:solidFill>
                <a:latin typeface="Calibri"/>
                <a:ea typeface="Calibri"/>
                <a:cs typeface="Calibri"/>
              </a:defRPr>
            </a:pPr>
            <a:r>
              <a:rPr lang="en-US" sz="2000" b="1" i="0" u="none" strike="noStrike" baseline="0">
                <a:solidFill>
                  <a:srgbClr val="000000"/>
                </a:solidFill>
                <a:latin typeface="Calibri"/>
              </a:rPr>
              <a:t>Files Ingested</a:t>
            </a:r>
          </a:p>
          <a:p>
            <a:pPr>
              <a:defRPr sz="1000" b="0" i="0" u="none" strike="noStrike" baseline="0">
                <a:solidFill>
                  <a:srgbClr val="000000"/>
                </a:solidFill>
                <a:latin typeface="Calibri"/>
                <a:ea typeface="Calibri"/>
                <a:cs typeface="Calibri"/>
              </a:defRPr>
            </a:pPr>
            <a:r>
              <a:rPr lang="en-US" sz="2000" b="1" i="0" u="none" strike="noStrike" baseline="0">
                <a:solidFill>
                  <a:srgbClr val="000000"/>
                </a:solidFill>
                <a:latin typeface="Calibri"/>
              </a:rPr>
              <a:t> (35.9 Millions)</a:t>
            </a:r>
          </a:p>
        </c:rich>
      </c:tx>
      <c:spPr>
        <a:noFill/>
        <a:ln w="25400">
          <a:noFill/>
        </a:ln>
      </c:spPr>
    </c:title>
    <c:plotArea>
      <c:layout>
        <c:manualLayout>
          <c:layoutTarget val="inner"/>
          <c:xMode val="edge"/>
          <c:yMode val="edge"/>
          <c:x val="0.35754238709845754"/>
          <c:y val="0.61488867468360053"/>
          <c:w val="0.24022379133176849"/>
          <c:h val="0.27831803169888603"/>
        </c:manualLayout>
      </c:layout>
      <c:pieChart>
        <c:varyColors val="1"/>
        <c:ser>
          <c:idx val="1"/>
          <c:order val="0"/>
          <c:tx>
            <c:strRef>
              <c:f>Ingest!$C$6</c:f>
              <c:strCache>
                <c:ptCount val="1"/>
                <c:pt idx="0">
                  <c:v>Files (Millions)</c:v>
                </c:pt>
              </c:strCache>
            </c:strRef>
          </c:tx>
          <c:dLbls>
            <c:dLbl>
              <c:idx val="0"/>
              <c:layout>
                <c:manualLayout>
                  <c:x val="0.24566811062979024"/>
                  <c:y val="-3.5044991293242199E-2"/>
                </c:manualLayout>
              </c:layout>
              <c:showCatName val="1"/>
              <c:showPercent val="1"/>
            </c:dLbl>
            <c:dLbl>
              <c:idx val="1"/>
              <c:layout>
                <c:manualLayout>
                  <c:x val="4.9491439361482724E-2"/>
                  <c:y val="-4.3293866469315705E-2"/>
                </c:manualLayout>
              </c:layout>
              <c:showCatName val="1"/>
              <c:showPercent val="1"/>
            </c:dLbl>
            <c:dLbl>
              <c:idx val="2"/>
              <c:layout>
                <c:manualLayout>
                  <c:x val="-7.8639632437791734E-2"/>
                  <c:y val="3.3622759960693971E-2"/>
                </c:manualLayout>
              </c:layout>
              <c:showCatName val="1"/>
              <c:showPercent val="1"/>
            </c:dLbl>
            <c:dLbl>
              <c:idx val="6"/>
              <c:layout>
                <c:manualLayout>
                  <c:x val="-0.20610726911500221"/>
                  <c:y val="-0.31909660025483566"/>
                </c:manualLayout>
              </c:layout>
              <c:showCatName val="1"/>
              <c:showPercent val="1"/>
            </c:dLbl>
            <c:dLbl>
              <c:idx val="9"/>
              <c:layout>
                <c:manualLayout>
                  <c:x val="0.2068180338354681"/>
                  <c:y val="-0.143775475128089"/>
                </c:manualLayout>
              </c:layout>
              <c:showCatName val="1"/>
              <c:showPercent val="1"/>
            </c:dLbl>
            <c:showCatName val="1"/>
            <c:showPercent val="1"/>
            <c:showLeaderLines val="1"/>
          </c:dLbls>
          <c:cat>
            <c:strRef>
              <c:f>Ingest!$A$7:$A$16</c:f>
              <c:strCache>
                <c:ptCount val="10"/>
                <c:pt idx="0">
                  <c:v>ASDC</c:v>
                </c:pt>
                <c:pt idx="1">
                  <c:v>ASF</c:v>
                </c:pt>
                <c:pt idx="2">
                  <c:v>CDDIS</c:v>
                </c:pt>
                <c:pt idx="3">
                  <c:v>GESDISC</c:v>
                </c:pt>
                <c:pt idx="4">
                  <c:v>GHRC</c:v>
                </c:pt>
                <c:pt idx="5">
                  <c:v>LPDAAC</c:v>
                </c:pt>
                <c:pt idx="6">
                  <c:v>MODAPS</c:v>
                </c:pt>
                <c:pt idx="7">
                  <c:v>NSIDC</c:v>
                </c:pt>
                <c:pt idx="8">
                  <c:v>PODAAC</c:v>
                </c:pt>
                <c:pt idx="9">
                  <c:v>SEDAC</c:v>
                </c:pt>
              </c:strCache>
            </c:strRef>
          </c:cat>
          <c:val>
            <c:numRef>
              <c:f>Ingest!$C$7:$C$16</c:f>
              <c:numCache>
                <c:formatCode>#,##0.0</c:formatCode>
                <c:ptCount val="10"/>
                <c:pt idx="0">
                  <c:v>11.031722</c:v>
                </c:pt>
                <c:pt idx="1">
                  <c:v>1.4043E-2</c:v>
                </c:pt>
                <c:pt idx="2">
                  <c:v>9.2708370000000002</c:v>
                </c:pt>
                <c:pt idx="3">
                  <c:v>4.9278120000000003</c:v>
                </c:pt>
                <c:pt idx="4">
                  <c:v>0.452739</c:v>
                </c:pt>
                <c:pt idx="5">
                  <c:v>6.3523639999999997</c:v>
                </c:pt>
                <c:pt idx="6">
                  <c:v>0.48841699999999999</c:v>
                </c:pt>
                <c:pt idx="7">
                  <c:v>2.539749</c:v>
                </c:pt>
                <c:pt idx="8">
                  <c:v>0.79971899999999996</c:v>
                </c:pt>
                <c:pt idx="9">
                  <c:v>6.9999999999999999E-6</c:v>
                </c:pt>
              </c:numCache>
            </c:numRef>
          </c:val>
        </c:ser>
        <c:dLbls>
          <c:showCatName val="1"/>
          <c:showPercent val="1"/>
        </c:dLbls>
        <c:firstSliceAng val="0"/>
      </c:pieChart>
      <c:spPr>
        <a:noFill/>
        <a:ln w="25400">
          <a:noFill/>
        </a:ln>
      </c:spPr>
    </c:plotArea>
    <c:plotVisOnly val="1"/>
    <c:dispBlanksAs val="zero"/>
  </c:chart>
  <c:spPr>
    <a:solidFill>
      <a:srgbClr val="FFFFFF"/>
    </a:solidFill>
    <a:ln w="3175">
      <a:solidFill>
        <a:srgbClr val="00000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1288" r="0.75000000000001288"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Foreign Product Distribution (1000s)</a:t>
            </a:r>
          </a:p>
        </c:rich>
      </c:tx>
    </c:title>
    <c:view3D>
      <c:rotX val="30"/>
      <c:perspective val="30"/>
    </c:view3D>
    <c:plotArea>
      <c:layout/>
      <c:pie3DChart>
        <c:varyColors val="1"/>
        <c:ser>
          <c:idx val="0"/>
          <c:order val="0"/>
          <c:tx>
            <c:strRef>
              <c:f>'Foreign Distribution'!$C$3</c:f>
              <c:strCache>
                <c:ptCount val="1"/>
                <c:pt idx="0">
                  <c:v># of Products (1000s)</c:v>
                </c:pt>
              </c:strCache>
            </c:strRef>
          </c:tx>
          <c:dLbls>
            <c:dLbl>
              <c:idx val="0"/>
              <c:tx>
                <c:rich>
                  <a:bodyPr/>
                  <a:lstStyle/>
                  <a:p>
                    <a:r>
                      <a:rPr lang="en-US"/>
                      <a:t>EU, 105,801, 37%</a:t>
                    </a:r>
                  </a:p>
                </c:rich>
              </c:tx>
              <c:dLblPos val="bestFit"/>
              <c:showVal val="1"/>
              <c:showCatName val="1"/>
              <c:showPercent val="1"/>
            </c:dLbl>
            <c:dLbl>
              <c:idx val="2"/>
              <c:tx>
                <c:rich>
                  <a:bodyPr/>
                  <a:lstStyle/>
                  <a:p>
                    <a:r>
                      <a:rPr lang="en-US"/>
                      <a:t>China, 47,268, 16%</a:t>
                    </a:r>
                  </a:p>
                </c:rich>
              </c:tx>
              <c:dLblPos val="bestFit"/>
              <c:showVal val="1"/>
              <c:showCatName val="1"/>
              <c:showPercent val="1"/>
            </c:dLbl>
            <c:dLbl>
              <c:idx val="5"/>
              <c:tx>
                <c:rich>
                  <a:bodyPr/>
                  <a:lstStyle/>
                  <a:p>
                    <a:r>
                      <a:rPr lang="en-US"/>
                      <a:t>Unknown, 27,398, 10%</a:t>
                    </a:r>
                  </a:p>
                </c:rich>
              </c:tx>
              <c:dLblPos val="bestFit"/>
              <c:showVal val="1"/>
              <c:showCatName val="1"/>
              <c:showPercent val="1"/>
            </c:dLbl>
            <c:dLblPos val="bestFit"/>
            <c:showVal val="1"/>
            <c:showCatName val="1"/>
            <c:showPercent val="1"/>
            <c:showLeaderLines val="1"/>
          </c:dLbls>
          <c:cat>
            <c:strRef>
              <c:f>'Foreign Distribution'!$A$4:$A$9</c:f>
              <c:strCache>
                <c:ptCount val="6"/>
                <c:pt idx="0">
                  <c:v>EU 1</c:v>
                </c:pt>
                <c:pt idx="1">
                  <c:v>Canada</c:v>
                </c:pt>
                <c:pt idx="2">
                  <c:v>China 2</c:v>
                </c:pt>
                <c:pt idx="3">
                  <c:v>Japan</c:v>
                </c:pt>
                <c:pt idx="4">
                  <c:v>Other Foreign Countries</c:v>
                </c:pt>
                <c:pt idx="5">
                  <c:v>Unknown 3</c:v>
                </c:pt>
              </c:strCache>
            </c:strRef>
          </c:cat>
          <c:val>
            <c:numRef>
              <c:f>'Foreign Distribution'!$C$4:$C$9</c:f>
              <c:numCache>
                <c:formatCode>#,##0</c:formatCode>
                <c:ptCount val="6"/>
                <c:pt idx="0">
                  <c:v>105800.8</c:v>
                </c:pt>
                <c:pt idx="1">
                  <c:v>8799.9809999999998</c:v>
                </c:pt>
                <c:pt idx="2">
                  <c:v>47267.741999999998</c:v>
                </c:pt>
                <c:pt idx="3">
                  <c:v>30739.526999999998</c:v>
                </c:pt>
                <c:pt idx="4">
                  <c:v>66883.195999999996</c:v>
                </c:pt>
                <c:pt idx="5">
                  <c:v>27397.632000000001</c:v>
                </c:pt>
              </c:numCache>
            </c:numRef>
          </c:val>
        </c:ser>
        <c:dLbls>
          <c:showVal val="1"/>
        </c:dLbls>
      </c:pie3DChart>
    </c:plotArea>
    <c:plotVisOnly val="1"/>
  </c:chart>
  <c:printSettings>
    <c:headerFooter/>
    <c:pageMargins b="0.75000000000000999" l="0.70000000000000062" r="0.70000000000000062" t="0.75000000000000999"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sz="12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 # Visits (1,973,920)</a:t>
            </a:r>
          </a:p>
          <a:p>
            <a:pPr>
              <a:defRPr sz="12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 &gt;= 1 min.</a:t>
            </a:r>
          </a:p>
        </c:rich>
      </c:tx>
      <c:spPr>
        <a:noFill/>
        <a:ln w="25400">
          <a:noFill/>
        </a:ln>
      </c:spPr>
    </c:title>
    <c:plotArea>
      <c:layout>
        <c:manualLayout>
          <c:layoutTarget val="inner"/>
          <c:xMode val="edge"/>
          <c:yMode val="edge"/>
          <c:x val="0.36934673366835113"/>
          <c:y val="0.62007385498521161"/>
          <c:w val="0.21608040201005024"/>
          <c:h val="0.30824480652444947"/>
        </c:manualLayout>
      </c:layout>
      <c:pieChart>
        <c:varyColors val="1"/>
        <c:ser>
          <c:idx val="0"/>
          <c:order val="0"/>
          <c:tx>
            <c:strRef>
              <c:f>'Web Visits-Visitors'!$B$12</c:f>
              <c:strCache>
                <c:ptCount val="1"/>
                <c:pt idx="0">
                  <c:v># Visits </c:v>
                </c:pt>
              </c:strCache>
            </c:strRef>
          </c:tx>
          <c:spPr>
            <a:gradFill rotWithShape="0">
              <a:gsLst>
                <a:gs pos="0">
                  <a:srgbClr val="9BC1FF"/>
                </a:gs>
                <a:gs pos="100000">
                  <a:srgbClr val="3F80CD"/>
                </a:gs>
              </a:gsLst>
              <a:lin ang="5400000"/>
            </a:gradFill>
            <a:ln w="25400">
              <a:noFill/>
            </a:ln>
            <a:effectLst>
              <a:outerShdw dist="35921" dir="2700000" algn="br">
                <a:srgbClr val="000000"/>
              </a:outerShdw>
            </a:effectLst>
          </c:spPr>
          <c:dPt>
            <c:idx val="0"/>
            <c:spPr>
              <a:gradFill rotWithShape="0">
                <a:gsLst>
                  <a:gs pos="0">
                    <a:srgbClr val="A2BFF8"/>
                  </a:gs>
                  <a:gs pos="100000">
                    <a:srgbClr val="3670B6"/>
                  </a:gs>
                </a:gsLst>
                <a:lin ang="5400000"/>
              </a:gradFill>
              <a:ln w="25400">
                <a:noFill/>
              </a:ln>
              <a:effectLst>
                <a:outerShdw dist="35921" dir="2700000" algn="br">
                  <a:srgbClr val="000000"/>
                </a:outerShdw>
              </a:effectLst>
            </c:spPr>
          </c:dPt>
          <c:dPt>
            <c:idx val="1"/>
            <c:spPr>
              <a:gradFill rotWithShape="0">
                <a:gsLst>
                  <a:gs pos="0">
                    <a:srgbClr val="FAA1A0"/>
                  </a:gs>
                  <a:gs pos="100000">
                    <a:srgbClr val="B93734"/>
                  </a:gs>
                </a:gsLst>
                <a:lin ang="5400000"/>
              </a:gradFill>
              <a:ln w="25400">
                <a:noFill/>
              </a:ln>
              <a:effectLst>
                <a:outerShdw dist="35921" dir="2700000" algn="br">
                  <a:srgbClr val="000000"/>
                </a:outerShdw>
              </a:effectLst>
            </c:spPr>
          </c:dPt>
          <c:dPt>
            <c:idx val="2"/>
            <c:spPr>
              <a:gradFill rotWithShape="0">
                <a:gsLst>
                  <a:gs pos="0">
                    <a:srgbClr val="D4F4A6"/>
                  </a:gs>
                  <a:gs pos="100000">
                    <a:srgbClr val="8DB241"/>
                  </a:gs>
                </a:gsLst>
                <a:lin ang="5400000"/>
              </a:gradFill>
              <a:ln w="25400">
                <a:noFill/>
              </a:ln>
              <a:effectLst>
                <a:outerShdw dist="35921" dir="2700000" algn="br">
                  <a:srgbClr val="000000"/>
                </a:outerShdw>
              </a:effectLst>
            </c:spPr>
          </c:dPt>
          <c:dPt>
            <c:idx val="3"/>
            <c:spPr>
              <a:gradFill rotWithShape="0">
                <a:gsLst>
                  <a:gs pos="0">
                    <a:srgbClr val="C5B3E2"/>
                  </a:gs>
                  <a:gs pos="100000">
                    <a:srgbClr val="704F97"/>
                  </a:gs>
                </a:gsLst>
                <a:lin ang="5400000"/>
              </a:gradFill>
              <a:ln w="25400">
                <a:noFill/>
              </a:ln>
              <a:effectLst>
                <a:outerShdw dist="35921" dir="2700000" algn="br">
                  <a:srgbClr val="000000"/>
                </a:outerShdw>
              </a:effectLst>
            </c:spPr>
          </c:dPt>
          <c:dPt>
            <c:idx val="4"/>
            <c:spPr>
              <a:gradFill rotWithShape="0">
                <a:gsLst>
                  <a:gs pos="0">
                    <a:srgbClr val="9DE2FF"/>
                  </a:gs>
                  <a:gs pos="100000">
                    <a:srgbClr val="31A1C0"/>
                  </a:gs>
                </a:gsLst>
                <a:lin ang="5400000"/>
              </a:gradFill>
              <a:ln w="25400">
                <a:noFill/>
              </a:ln>
              <a:effectLst>
                <a:outerShdw dist="35921" dir="2700000" algn="br">
                  <a:srgbClr val="000000"/>
                </a:outerShdw>
              </a:effectLst>
            </c:spPr>
          </c:dPt>
          <c:dPt>
            <c:idx val="5"/>
            <c:spPr>
              <a:gradFill rotWithShape="0">
                <a:gsLst>
                  <a:gs pos="0">
                    <a:srgbClr val="FFB885"/>
                  </a:gs>
                  <a:gs pos="100000">
                    <a:srgbClr val="F28225"/>
                  </a:gs>
                </a:gsLst>
                <a:lin ang="5400000"/>
              </a:gradFill>
              <a:ln w="25400">
                <a:noFill/>
              </a:ln>
              <a:effectLst>
                <a:outerShdw dist="35921" dir="2700000" algn="br">
                  <a:srgbClr val="000000"/>
                </a:outerShdw>
              </a:effectLst>
            </c:spPr>
          </c:dPt>
          <c:dPt>
            <c:idx val="6"/>
            <c:spPr>
              <a:gradFill rotWithShape="0">
                <a:gsLst>
                  <a:gs pos="0">
                    <a:srgbClr val="B6D1FF"/>
                  </a:gs>
                  <a:gs pos="100000">
                    <a:srgbClr val="8AA7D8"/>
                  </a:gs>
                </a:gsLst>
                <a:lin ang="5400000"/>
              </a:gradFill>
              <a:ln w="25400">
                <a:noFill/>
              </a:ln>
              <a:effectLst>
                <a:outerShdw dist="35921" dir="2700000" algn="br">
                  <a:srgbClr val="000000"/>
                </a:outerShdw>
              </a:effectLst>
            </c:spPr>
          </c:dPt>
          <c:dPt>
            <c:idx val="7"/>
            <c:spPr>
              <a:gradFill rotWithShape="0">
                <a:gsLst>
                  <a:gs pos="0">
                    <a:srgbClr val="FFB6B4"/>
                  </a:gs>
                  <a:gs pos="100000">
                    <a:srgbClr val="DA8A89"/>
                  </a:gs>
                </a:gsLst>
                <a:lin ang="5400000"/>
              </a:gradFill>
              <a:ln w="25400">
                <a:noFill/>
              </a:ln>
              <a:effectLst>
                <a:outerShdw dist="35921" dir="2700000" algn="br">
                  <a:srgbClr val="000000"/>
                </a:outerShdw>
              </a:effectLst>
            </c:spPr>
          </c:dPt>
          <c:dLbls>
            <c:txPr>
              <a:bodyPr/>
              <a:lstStyle/>
              <a:p>
                <a:pPr>
                  <a:defRPr sz="1050"/>
                </a:pPr>
                <a:endParaRPr lang="en-US"/>
              </a:p>
            </c:txPr>
            <c:dLblPos val="bestFit"/>
            <c:showCatName val="1"/>
            <c:showPercent val="1"/>
            <c:showLeaderLines val="1"/>
          </c:dLbls>
          <c:cat>
            <c:strRef>
              <c:f>'Web Visits-Visitors'!$A$13:$A$23</c:f>
              <c:strCache>
                <c:ptCount val="11"/>
                <c:pt idx="0">
                  <c:v>ASDC</c:v>
                </c:pt>
                <c:pt idx="1">
                  <c:v>ASF</c:v>
                </c:pt>
                <c:pt idx="2">
                  <c:v>CDDIS</c:v>
                </c:pt>
                <c:pt idx="3">
                  <c:v>GES DISC</c:v>
                </c:pt>
                <c:pt idx="4">
                  <c:v>GHRC</c:v>
                </c:pt>
                <c:pt idx="5">
                  <c:v>LP DAAC</c:v>
                </c:pt>
                <c:pt idx="6">
                  <c:v>MODAPS</c:v>
                </c:pt>
                <c:pt idx="7">
                  <c:v>NSIDC</c:v>
                </c:pt>
                <c:pt idx="8">
                  <c:v>ORNL</c:v>
                </c:pt>
                <c:pt idx="9">
                  <c:v>PO DAAC</c:v>
                </c:pt>
                <c:pt idx="10">
                  <c:v>SEDAC</c:v>
                </c:pt>
              </c:strCache>
            </c:strRef>
          </c:cat>
          <c:val>
            <c:numRef>
              <c:f>'Web Visits-Visitors'!$B$13:$B$23</c:f>
              <c:numCache>
                <c:formatCode>#,##0</c:formatCode>
                <c:ptCount val="11"/>
                <c:pt idx="0">
                  <c:v>165200</c:v>
                </c:pt>
                <c:pt idx="1">
                  <c:v>13439</c:v>
                </c:pt>
                <c:pt idx="2">
                  <c:v>5628</c:v>
                </c:pt>
                <c:pt idx="3">
                  <c:v>214570</c:v>
                </c:pt>
                <c:pt idx="4">
                  <c:v>6236</c:v>
                </c:pt>
                <c:pt idx="5">
                  <c:v>205451</c:v>
                </c:pt>
                <c:pt idx="6">
                  <c:v>652612</c:v>
                </c:pt>
                <c:pt idx="7">
                  <c:v>536704</c:v>
                </c:pt>
                <c:pt idx="8">
                  <c:v>18181</c:v>
                </c:pt>
                <c:pt idx="9">
                  <c:v>28056</c:v>
                </c:pt>
                <c:pt idx="10">
                  <c:v>127843</c:v>
                </c:pt>
              </c:numCache>
            </c:numRef>
          </c:val>
        </c:ser>
        <c:dLbls>
          <c:showCatName val="1"/>
          <c:showPercent val="1"/>
        </c:dLbls>
        <c:firstSliceAng val="0"/>
      </c:pieChart>
      <c:spPr>
        <a:solidFill>
          <a:srgbClr val="FFFFFF"/>
        </a:solidFill>
        <a:ln w="25400">
          <a:noFill/>
        </a:ln>
      </c:spPr>
    </c:plotArea>
    <c:plotVisOnly val="1"/>
    <c:dispBlanksAs val="zero"/>
  </c:chart>
  <c:spPr>
    <a:solidFill>
      <a:srgbClr val="FFFFFF"/>
    </a:solidFill>
    <a:ln w="3175">
      <a:solidFill>
        <a:srgbClr val="808080"/>
      </a:solidFill>
      <a:prstDash val="solid"/>
    </a:ln>
  </c:spPr>
  <c:txPr>
    <a:bodyPr/>
    <a:lstStyle/>
    <a:p>
      <a:pPr>
        <a:defRPr sz="1200"/>
      </a:pPr>
      <a:endParaRPr lang="en-US"/>
    </a:p>
  </c:txPr>
  <c:printSettings>
    <c:headerFooter alignWithMargins="0"/>
    <c:pageMargins b="1" l="0.7500000000000131" r="0.7500000000000131" t="1" header="0.5" footer="0.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lang val="en-US"/>
  <c:chart>
    <c:view3D>
      <c:perspective val="30"/>
    </c:view3D>
    <c:plotArea>
      <c:layout/>
      <c:area3DChart>
        <c:grouping val="standard"/>
        <c:ser>
          <c:idx val="1"/>
          <c:order val="0"/>
          <c:tx>
            <c:strRef>
              <c:f>'Web Visits-Visitors'!$D$35</c:f>
              <c:strCache>
                <c:ptCount val="1"/>
                <c:pt idx="0">
                  <c:v># Unique Visitors</c:v>
                </c:pt>
              </c:strCache>
            </c:strRef>
          </c:tx>
          <c:spPr>
            <a:ln w="25400">
              <a:noFill/>
            </a:ln>
          </c:spPr>
          <c:cat>
            <c:numRef>
              <c:f>'Web Visits-Visitors'!$A$36:$A$47</c:f>
              <c:numCache>
                <c:formatCode>mmm\-yy</c:formatCode>
                <c:ptCount val="12"/>
                <c:pt idx="0">
                  <c:v>40817</c:v>
                </c:pt>
                <c:pt idx="1">
                  <c:v>40848</c:v>
                </c:pt>
                <c:pt idx="2">
                  <c:v>40878</c:v>
                </c:pt>
                <c:pt idx="3">
                  <c:v>40909</c:v>
                </c:pt>
                <c:pt idx="4">
                  <c:v>40940</c:v>
                </c:pt>
                <c:pt idx="5">
                  <c:v>40969</c:v>
                </c:pt>
                <c:pt idx="6">
                  <c:v>41000</c:v>
                </c:pt>
                <c:pt idx="7">
                  <c:v>41030</c:v>
                </c:pt>
                <c:pt idx="8">
                  <c:v>41061</c:v>
                </c:pt>
                <c:pt idx="9">
                  <c:v>41091</c:v>
                </c:pt>
                <c:pt idx="10">
                  <c:v>41122</c:v>
                </c:pt>
                <c:pt idx="11">
                  <c:v>41153</c:v>
                </c:pt>
              </c:numCache>
            </c:numRef>
          </c:cat>
          <c:val>
            <c:numRef>
              <c:f>'Web Visits-Visitors'!$D$36:$D$47</c:f>
              <c:numCache>
                <c:formatCode>#,##0</c:formatCode>
                <c:ptCount val="12"/>
                <c:pt idx="0">
                  <c:v>182397</c:v>
                </c:pt>
                <c:pt idx="1">
                  <c:v>111843</c:v>
                </c:pt>
                <c:pt idx="2">
                  <c:v>89974</c:v>
                </c:pt>
                <c:pt idx="3">
                  <c:v>108176</c:v>
                </c:pt>
                <c:pt idx="4">
                  <c:v>121612</c:v>
                </c:pt>
                <c:pt idx="5">
                  <c:v>120915</c:v>
                </c:pt>
                <c:pt idx="6">
                  <c:v>110493</c:v>
                </c:pt>
                <c:pt idx="7">
                  <c:v>101058</c:v>
                </c:pt>
                <c:pt idx="8">
                  <c:v>91201</c:v>
                </c:pt>
                <c:pt idx="9">
                  <c:v>97323</c:v>
                </c:pt>
                <c:pt idx="10">
                  <c:v>110937</c:v>
                </c:pt>
                <c:pt idx="11">
                  <c:v>112364</c:v>
                </c:pt>
              </c:numCache>
            </c:numRef>
          </c:val>
        </c:ser>
        <c:ser>
          <c:idx val="0"/>
          <c:order val="1"/>
          <c:tx>
            <c:strRef>
              <c:f>'Web Visits-Visitors'!$B$35</c:f>
              <c:strCache>
                <c:ptCount val="1"/>
                <c:pt idx="0">
                  <c:v># Visits </c:v>
                </c:pt>
              </c:strCache>
            </c:strRef>
          </c:tx>
          <c:cat>
            <c:numRef>
              <c:f>'Web Visits-Visitors'!$A$36:$A$47</c:f>
              <c:numCache>
                <c:formatCode>mmm\-yy</c:formatCode>
                <c:ptCount val="12"/>
                <c:pt idx="0">
                  <c:v>40817</c:v>
                </c:pt>
                <c:pt idx="1">
                  <c:v>40848</c:v>
                </c:pt>
                <c:pt idx="2">
                  <c:v>40878</c:v>
                </c:pt>
                <c:pt idx="3">
                  <c:v>40909</c:v>
                </c:pt>
                <c:pt idx="4">
                  <c:v>40940</c:v>
                </c:pt>
                <c:pt idx="5">
                  <c:v>40969</c:v>
                </c:pt>
                <c:pt idx="6">
                  <c:v>41000</c:v>
                </c:pt>
                <c:pt idx="7">
                  <c:v>41030</c:v>
                </c:pt>
                <c:pt idx="8">
                  <c:v>41061</c:v>
                </c:pt>
                <c:pt idx="9">
                  <c:v>41091</c:v>
                </c:pt>
                <c:pt idx="10">
                  <c:v>41122</c:v>
                </c:pt>
                <c:pt idx="11">
                  <c:v>41153</c:v>
                </c:pt>
              </c:numCache>
            </c:numRef>
          </c:cat>
          <c:val>
            <c:numRef>
              <c:f>'Web Visits-Visitors'!$B$36:$B$47</c:f>
              <c:numCache>
                <c:formatCode>#,##0</c:formatCode>
                <c:ptCount val="12"/>
                <c:pt idx="0">
                  <c:v>230705</c:v>
                </c:pt>
                <c:pt idx="1">
                  <c:v>157371</c:v>
                </c:pt>
                <c:pt idx="2">
                  <c:v>127924</c:v>
                </c:pt>
                <c:pt idx="3">
                  <c:v>153552</c:v>
                </c:pt>
                <c:pt idx="4">
                  <c:v>173827</c:v>
                </c:pt>
                <c:pt idx="5">
                  <c:v>177227</c:v>
                </c:pt>
                <c:pt idx="6">
                  <c:v>163265</c:v>
                </c:pt>
                <c:pt idx="7">
                  <c:v>152320</c:v>
                </c:pt>
                <c:pt idx="8">
                  <c:v>142353</c:v>
                </c:pt>
                <c:pt idx="9">
                  <c:v>156729</c:v>
                </c:pt>
                <c:pt idx="10">
                  <c:v>173619</c:v>
                </c:pt>
                <c:pt idx="11">
                  <c:v>165028</c:v>
                </c:pt>
              </c:numCache>
            </c:numRef>
          </c:val>
        </c:ser>
        <c:ser>
          <c:idx val="2"/>
          <c:order val="2"/>
          <c:tx>
            <c:strRef>
              <c:f>'Web Visits-Visitors'!$C$35</c:f>
              <c:strCache>
                <c:ptCount val="1"/>
                <c:pt idx="0">
                  <c:v># Views</c:v>
                </c:pt>
              </c:strCache>
            </c:strRef>
          </c:tx>
          <c:cat>
            <c:numRef>
              <c:f>'Web Visits-Visitors'!$A$36:$A$47</c:f>
              <c:numCache>
                <c:formatCode>mmm\-yy</c:formatCode>
                <c:ptCount val="12"/>
                <c:pt idx="0">
                  <c:v>40817</c:v>
                </c:pt>
                <c:pt idx="1">
                  <c:v>40848</c:v>
                </c:pt>
                <c:pt idx="2">
                  <c:v>40878</c:v>
                </c:pt>
                <c:pt idx="3">
                  <c:v>40909</c:v>
                </c:pt>
                <c:pt idx="4">
                  <c:v>40940</c:v>
                </c:pt>
                <c:pt idx="5">
                  <c:v>40969</c:v>
                </c:pt>
                <c:pt idx="6">
                  <c:v>41000</c:v>
                </c:pt>
                <c:pt idx="7">
                  <c:v>41030</c:v>
                </c:pt>
                <c:pt idx="8">
                  <c:v>41061</c:v>
                </c:pt>
                <c:pt idx="9">
                  <c:v>41091</c:v>
                </c:pt>
                <c:pt idx="10">
                  <c:v>41122</c:v>
                </c:pt>
                <c:pt idx="11">
                  <c:v>41153</c:v>
                </c:pt>
              </c:numCache>
            </c:numRef>
          </c:cat>
          <c:val>
            <c:numRef>
              <c:f>'Web Visits-Visitors'!$C$36:$C$47</c:f>
              <c:numCache>
                <c:formatCode>#,##0</c:formatCode>
                <c:ptCount val="12"/>
                <c:pt idx="0">
                  <c:v>2266709</c:v>
                </c:pt>
                <c:pt idx="1">
                  <c:v>1935419</c:v>
                </c:pt>
                <c:pt idx="2">
                  <c:v>1617810</c:v>
                </c:pt>
                <c:pt idx="3">
                  <c:v>1818955</c:v>
                </c:pt>
                <c:pt idx="4">
                  <c:v>2159762</c:v>
                </c:pt>
                <c:pt idx="5">
                  <c:v>2120751</c:v>
                </c:pt>
                <c:pt idx="6">
                  <c:v>2096160</c:v>
                </c:pt>
                <c:pt idx="7">
                  <c:v>1962906</c:v>
                </c:pt>
                <c:pt idx="8">
                  <c:v>1955975</c:v>
                </c:pt>
                <c:pt idx="9">
                  <c:v>2003694</c:v>
                </c:pt>
                <c:pt idx="10">
                  <c:v>1910171</c:v>
                </c:pt>
                <c:pt idx="11">
                  <c:v>1872823</c:v>
                </c:pt>
              </c:numCache>
            </c:numRef>
          </c:val>
        </c:ser>
        <c:axId val="109491712"/>
        <c:axId val="109493248"/>
        <c:axId val="109474688"/>
      </c:area3DChart>
      <c:dateAx>
        <c:axId val="109491712"/>
        <c:scaling>
          <c:orientation val="minMax"/>
        </c:scaling>
        <c:axPos val="b"/>
        <c:numFmt formatCode="mmm\-yy" sourceLinked="1"/>
        <c:tickLblPos val="nextTo"/>
        <c:crossAx val="109493248"/>
        <c:crosses val="autoZero"/>
        <c:auto val="1"/>
        <c:lblOffset val="100"/>
      </c:dateAx>
      <c:valAx>
        <c:axId val="109493248"/>
        <c:scaling>
          <c:orientation val="minMax"/>
        </c:scaling>
        <c:axPos val="l"/>
        <c:majorGridlines/>
        <c:numFmt formatCode="#,##0" sourceLinked="1"/>
        <c:tickLblPos val="nextTo"/>
        <c:crossAx val="109491712"/>
        <c:crosses val="autoZero"/>
        <c:crossBetween val="midCat"/>
      </c:valAx>
      <c:serAx>
        <c:axId val="109474688"/>
        <c:scaling>
          <c:orientation val="minMax"/>
        </c:scaling>
        <c:delete val="1"/>
        <c:axPos val="b"/>
        <c:tickLblPos val="none"/>
        <c:crossAx val="109493248"/>
        <c:crosses val="autoZero"/>
      </c:serAx>
    </c:plotArea>
    <c:legend>
      <c:legendPos val="t"/>
    </c:legend>
    <c:plotVisOnly val="1"/>
  </c:chart>
  <c:spPr>
    <a:ln>
      <a:solidFill>
        <a:schemeClr val="tx1"/>
      </a:solidFill>
    </a:ln>
  </c:spPr>
  <c:printSettings>
    <c:headerFooter/>
    <c:pageMargins b="0.75000000000001332" l="0.70000000000000062" r="0.70000000000000062" t="0.75000000000001332"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a:t>Repeat Web Visitors</a:t>
            </a:r>
          </a:p>
          <a:p>
            <a:pPr>
              <a:defRPr/>
            </a:pPr>
            <a:r>
              <a:rPr lang="en-US"/>
              <a:t>By DAAC</a:t>
            </a:r>
          </a:p>
        </c:rich>
      </c:tx>
    </c:title>
    <c:plotArea>
      <c:layout/>
      <c:barChart>
        <c:barDir val="col"/>
        <c:grouping val="stacked"/>
        <c:ser>
          <c:idx val="0"/>
          <c:order val="0"/>
          <c:tx>
            <c:strRef>
              <c:f>'Web Repeat Visitors'!$A$5</c:f>
              <c:strCache>
                <c:ptCount val="1"/>
                <c:pt idx="0">
                  <c:v>ASDC</c:v>
                </c:pt>
              </c:strCache>
            </c:strRef>
          </c:tx>
          <c:cat>
            <c:strRef>
              <c:f>'Web Repeat Visitors'!$B$4:$K$4</c:f>
              <c:strCache>
                <c:ptCount val="10"/>
                <c:pt idx="0">
                  <c:v>2</c:v>
                </c:pt>
                <c:pt idx="1">
                  <c:v>3</c:v>
                </c:pt>
                <c:pt idx="2">
                  <c:v>4</c:v>
                </c:pt>
                <c:pt idx="3">
                  <c:v>5-6</c:v>
                </c:pt>
                <c:pt idx="4">
                  <c:v>7-9</c:v>
                </c:pt>
                <c:pt idx="5">
                  <c:v>10 - 14</c:v>
                </c:pt>
                <c:pt idx="6">
                  <c:v>15 - 24</c:v>
                </c:pt>
                <c:pt idx="7">
                  <c:v>25 - 49</c:v>
                </c:pt>
                <c:pt idx="8">
                  <c:v>50 - 99</c:v>
                </c:pt>
                <c:pt idx="9">
                  <c:v>100+</c:v>
                </c:pt>
              </c:strCache>
            </c:strRef>
          </c:cat>
          <c:val>
            <c:numRef>
              <c:f>'Web Repeat Visitors'!$B$5:$K$5</c:f>
              <c:numCache>
                <c:formatCode>#,##0</c:formatCode>
                <c:ptCount val="10"/>
                <c:pt idx="0">
                  <c:v>12735</c:v>
                </c:pt>
                <c:pt idx="1">
                  <c:v>4167</c:v>
                </c:pt>
                <c:pt idx="2">
                  <c:v>1925</c:v>
                </c:pt>
                <c:pt idx="3">
                  <c:v>1649</c:v>
                </c:pt>
                <c:pt idx="4">
                  <c:v>872</c:v>
                </c:pt>
                <c:pt idx="5">
                  <c:v>559</c:v>
                </c:pt>
                <c:pt idx="6">
                  <c:v>287</c:v>
                </c:pt>
                <c:pt idx="7">
                  <c:v>110</c:v>
                </c:pt>
                <c:pt idx="8">
                  <c:v>35</c:v>
                </c:pt>
                <c:pt idx="9">
                  <c:v>13</c:v>
                </c:pt>
              </c:numCache>
            </c:numRef>
          </c:val>
        </c:ser>
        <c:ser>
          <c:idx val="1"/>
          <c:order val="1"/>
          <c:tx>
            <c:strRef>
              <c:f>'Web Repeat Visitors'!$A$6</c:f>
              <c:strCache>
                <c:ptCount val="1"/>
                <c:pt idx="0">
                  <c:v>ASF</c:v>
                </c:pt>
              </c:strCache>
            </c:strRef>
          </c:tx>
          <c:cat>
            <c:strRef>
              <c:f>'Web Repeat Visitors'!$B$4:$K$4</c:f>
              <c:strCache>
                <c:ptCount val="10"/>
                <c:pt idx="0">
                  <c:v>2</c:v>
                </c:pt>
                <c:pt idx="1">
                  <c:v>3</c:v>
                </c:pt>
                <c:pt idx="2">
                  <c:v>4</c:v>
                </c:pt>
                <c:pt idx="3">
                  <c:v>5-6</c:v>
                </c:pt>
                <c:pt idx="4">
                  <c:v>7-9</c:v>
                </c:pt>
                <c:pt idx="5">
                  <c:v>10 - 14</c:v>
                </c:pt>
                <c:pt idx="6">
                  <c:v>15 - 24</c:v>
                </c:pt>
                <c:pt idx="7">
                  <c:v>25 - 49</c:v>
                </c:pt>
                <c:pt idx="8">
                  <c:v>50 - 99</c:v>
                </c:pt>
                <c:pt idx="9">
                  <c:v>100+</c:v>
                </c:pt>
              </c:strCache>
            </c:strRef>
          </c:cat>
          <c:val>
            <c:numRef>
              <c:f>'Web Repeat Visitors'!$B$6:$K$6</c:f>
              <c:numCache>
                <c:formatCode>#,##0</c:formatCode>
                <c:ptCount val="10"/>
                <c:pt idx="0">
                  <c:v>783</c:v>
                </c:pt>
                <c:pt idx="1">
                  <c:v>288</c:v>
                </c:pt>
                <c:pt idx="2">
                  <c:v>143</c:v>
                </c:pt>
                <c:pt idx="3">
                  <c:v>162</c:v>
                </c:pt>
                <c:pt idx="4">
                  <c:v>100</c:v>
                </c:pt>
                <c:pt idx="5">
                  <c:v>58</c:v>
                </c:pt>
                <c:pt idx="6">
                  <c:v>42</c:v>
                </c:pt>
                <c:pt idx="7">
                  <c:v>28</c:v>
                </c:pt>
                <c:pt idx="8">
                  <c:v>4</c:v>
                </c:pt>
                <c:pt idx="9">
                  <c:v>3</c:v>
                </c:pt>
              </c:numCache>
            </c:numRef>
          </c:val>
        </c:ser>
        <c:ser>
          <c:idx val="2"/>
          <c:order val="2"/>
          <c:tx>
            <c:strRef>
              <c:f>'Web Repeat Visitors'!$A$7</c:f>
              <c:strCache>
                <c:ptCount val="1"/>
                <c:pt idx="0">
                  <c:v>CDDIS</c:v>
                </c:pt>
              </c:strCache>
            </c:strRef>
          </c:tx>
          <c:cat>
            <c:strRef>
              <c:f>'Web Repeat Visitors'!$B$4:$K$4</c:f>
              <c:strCache>
                <c:ptCount val="10"/>
                <c:pt idx="0">
                  <c:v>2</c:v>
                </c:pt>
                <c:pt idx="1">
                  <c:v>3</c:v>
                </c:pt>
                <c:pt idx="2">
                  <c:v>4</c:v>
                </c:pt>
                <c:pt idx="3">
                  <c:v>5-6</c:v>
                </c:pt>
                <c:pt idx="4">
                  <c:v>7-9</c:v>
                </c:pt>
                <c:pt idx="5">
                  <c:v>10 - 14</c:v>
                </c:pt>
                <c:pt idx="6">
                  <c:v>15 - 24</c:v>
                </c:pt>
                <c:pt idx="7">
                  <c:v>25 - 49</c:v>
                </c:pt>
                <c:pt idx="8">
                  <c:v>50 - 99</c:v>
                </c:pt>
                <c:pt idx="9">
                  <c:v>100+</c:v>
                </c:pt>
              </c:strCache>
            </c:strRef>
          </c:cat>
          <c:val>
            <c:numRef>
              <c:f>'Web Repeat Visitors'!$B$7:$K$7</c:f>
              <c:numCache>
                <c:formatCode>#,##0</c:formatCode>
                <c:ptCount val="10"/>
                <c:pt idx="0">
                  <c:v>373</c:v>
                </c:pt>
                <c:pt idx="1">
                  <c:v>93</c:v>
                </c:pt>
                <c:pt idx="2">
                  <c:v>27</c:v>
                </c:pt>
                <c:pt idx="3">
                  <c:v>23</c:v>
                </c:pt>
                <c:pt idx="4">
                  <c:v>11</c:v>
                </c:pt>
                <c:pt idx="5">
                  <c:v>3</c:v>
                </c:pt>
                <c:pt idx="6">
                  <c:v>1</c:v>
                </c:pt>
                <c:pt idx="8">
                  <c:v>5</c:v>
                </c:pt>
              </c:numCache>
            </c:numRef>
          </c:val>
        </c:ser>
        <c:ser>
          <c:idx val="3"/>
          <c:order val="3"/>
          <c:tx>
            <c:strRef>
              <c:f>'Web Repeat Visitors'!$A$8</c:f>
              <c:strCache>
                <c:ptCount val="1"/>
                <c:pt idx="0">
                  <c:v>GES DISC</c:v>
                </c:pt>
              </c:strCache>
            </c:strRef>
          </c:tx>
          <c:cat>
            <c:strRef>
              <c:f>'Web Repeat Visitors'!$B$4:$K$4</c:f>
              <c:strCache>
                <c:ptCount val="10"/>
                <c:pt idx="0">
                  <c:v>2</c:v>
                </c:pt>
                <c:pt idx="1">
                  <c:v>3</c:v>
                </c:pt>
                <c:pt idx="2">
                  <c:v>4</c:v>
                </c:pt>
                <c:pt idx="3">
                  <c:v>5-6</c:v>
                </c:pt>
                <c:pt idx="4">
                  <c:v>7-9</c:v>
                </c:pt>
                <c:pt idx="5">
                  <c:v>10 - 14</c:v>
                </c:pt>
                <c:pt idx="6">
                  <c:v>15 - 24</c:v>
                </c:pt>
                <c:pt idx="7">
                  <c:v>25 - 49</c:v>
                </c:pt>
                <c:pt idx="8">
                  <c:v>50 - 99</c:v>
                </c:pt>
                <c:pt idx="9">
                  <c:v>100+</c:v>
                </c:pt>
              </c:strCache>
            </c:strRef>
          </c:cat>
          <c:val>
            <c:numRef>
              <c:f>'Web Repeat Visitors'!$B$8:$K$8</c:f>
              <c:numCache>
                <c:formatCode>#,##0</c:formatCode>
                <c:ptCount val="10"/>
                <c:pt idx="0">
                  <c:v>13839</c:v>
                </c:pt>
                <c:pt idx="1">
                  <c:v>5319</c:v>
                </c:pt>
                <c:pt idx="2">
                  <c:v>2658</c:v>
                </c:pt>
                <c:pt idx="3">
                  <c:v>2551</c:v>
                </c:pt>
                <c:pt idx="4">
                  <c:v>1649</c:v>
                </c:pt>
                <c:pt idx="5">
                  <c:v>1006</c:v>
                </c:pt>
                <c:pt idx="6">
                  <c:v>637</c:v>
                </c:pt>
                <c:pt idx="7">
                  <c:v>285</c:v>
                </c:pt>
                <c:pt idx="8">
                  <c:v>90</c:v>
                </c:pt>
                <c:pt idx="9">
                  <c:v>20</c:v>
                </c:pt>
              </c:numCache>
            </c:numRef>
          </c:val>
        </c:ser>
        <c:ser>
          <c:idx val="4"/>
          <c:order val="4"/>
          <c:tx>
            <c:strRef>
              <c:f>'Web Repeat Visitors'!$A$9</c:f>
              <c:strCache>
                <c:ptCount val="1"/>
                <c:pt idx="0">
                  <c:v>GHRC</c:v>
                </c:pt>
              </c:strCache>
            </c:strRef>
          </c:tx>
          <c:cat>
            <c:strRef>
              <c:f>'Web Repeat Visitors'!$B$4:$K$4</c:f>
              <c:strCache>
                <c:ptCount val="10"/>
                <c:pt idx="0">
                  <c:v>2</c:v>
                </c:pt>
                <c:pt idx="1">
                  <c:v>3</c:v>
                </c:pt>
                <c:pt idx="2">
                  <c:v>4</c:v>
                </c:pt>
                <c:pt idx="3">
                  <c:v>5-6</c:v>
                </c:pt>
                <c:pt idx="4">
                  <c:v>7-9</c:v>
                </c:pt>
                <c:pt idx="5">
                  <c:v>10 - 14</c:v>
                </c:pt>
                <c:pt idx="6">
                  <c:v>15 - 24</c:v>
                </c:pt>
                <c:pt idx="7">
                  <c:v>25 - 49</c:v>
                </c:pt>
                <c:pt idx="8">
                  <c:v>50 - 99</c:v>
                </c:pt>
                <c:pt idx="9">
                  <c:v>100+</c:v>
                </c:pt>
              </c:strCache>
            </c:strRef>
          </c:cat>
          <c:val>
            <c:numRef>
              <c:f>'Web Repeat Visitors'!$B$9:$K$9</c:f>
              <c:numCache>
                <c:formatCode>#,##0</c:formatCode>
                <c:ptCount val="10"/>
                <c:pt idx="0">
                  <c:v>345</c:v>
                </c:pt>
                <c:pt idx="1">
                  <c:v>97</c:v>
                </c:pt>
                <c:pt idx="2">
                  <c:v>44</c:v>
                </c:pt>
                <c:pt idx="3">
                  <c:v>39</c:v>
                </c:pt>
                <c:pt idx="4">
                  <c:v>28</c:v>
                </c:pt>
                <c:pt idx="5">
                  <c:v>19</c:v>
                </c:pt>
                <c:pt idx="6">
                  <c:v>8</c:v>
                </c:pt>
                <c:pt idx="7">
                  <c:v>4</c:v>
                </c:pt>
                <c:pt idx="8">
                  <c:v>2</c:v>
                </c:pt>
              </c:numCache>
            </c:numRef>
          </c:val>
        </c:ser>
        <c:ser>
          <c:idx val="5"/>
          <c:order val="5"/>
          <c:tx>
            <c:strRef>
              <c:f>'Web Repeat Visitors'!$A$10</c:f>
              <c:strCache>
                <c:ptCount val="1"/>
                <c:pt idx="0">
                  <c:v>LP DAAC</c:v>
                </c:pt>
              </c:strCache>
            </c:strRef>
          </c:tx>
          <c:cat>
            <c:strRef>
              <c:f>'Web Repeat Visitors'!$B$4:$K$4</c:f>
              <c:strCache>
                <c:ptCount val="10"/>
                <c:pt idx="0">
                  <c:v>2</c:v>
                </c:pt>
                <c:pt idx="1">
                  <c:v>3</c:v>
                </c:pt>
                <c:pt idx="2">
                  <c:v>4</c:v>
                </c:pt>
                <c:pt idx="3">
                  <c:v>5-6</c:v>
                </c:pt>
                <c:pt idx="4">
                  <c:v>7-9</c:v>
                </c:pt>
                <c:pt idx="5">
                  <c:v>10 - 14</c:v>
                </c:pt>
                <c:pt idx="6">
                  <c:v>15 - 24</c:v>
                </c:pt>
                <c:pt idx="7">
                  <c:v>25 - 49</c:v>
                </c:pt>
                <c:pt idx="8">
                  <c:v>50 - 99</c:v>
                </c:pt>
                <c:pt idx="9">
                  <c:v>100+</c:v>
                </c:pt>
              </c:strCache>
            </c:strRef>
          </c:cat>
          <c:val>
            <c:numRef>
              <c:f>'Web Repeat Visitors'!$B$10:$K$10</c:f>
              <c:numCache>
                <c:formatCode>#,##0</c:formatCode>
                <c:ptCount val="10"/>
                <c:pt idx="0">
                  <c:v>11494</c:v>
                </c:pt>
                <c:pt idx="1">
                  <c:v>3455</c:v>
                </c:pt>
                <c:pt idx="2">
                  <c:v>1482</c:v>
                </c:pt>
                <c:pt idx="3">
                  <c:v>1180</c:v>
                </c:pt>
                <c:pt idx="4">
                  <c:v>567</c:v>
                </c:pt>
                <c:pt idx="5">
                  <c:v>284</c:v>
                </c:pt>
                <c:pt idx="6">
                  <c:v>153</c:v>
                </c:pt>
                <c:pt idx="7">
                  <c:v>57</c:v>
                </c:pt>
                <c:pt idx="8">
                  <c:v>12</c:v>
                </c:pt>
                <c:pt idx="9">
                  <c:v>5</c:v>
                </c:pt>
              </c:numCache>
            </c:numRef>
          </c:val>
        </c:ser>
        <c:ser>
          <c:idx val="6"/>
          <c:order val="6"/>
          <c:tx>
            <c:strRef>
              <c:f>'Web Repeat Visitors'!$A$11</c:f>
              <c:strCache>
                <c:ptCount val="1"/>
                <c:pt idx="0">
                  <c:v>MODAPS</c:v>
                </c:pt>
              </c:strCache>
            </c:strRef>
          </c:tx>
          <c:cat>
            <c:strRef>
              <c:f>'Web Repeat Visitors'!$B$4:$K$4</c:f>
              <c:strCache>
                <c:ptCount val="10"/>
                <c:pt idx="0">
                  <c:v>2</c:v>
                </c:pt>
                <c:pt idx="1">
                  <c:v>3</c:v>
                </c:pt>
                <c:pt idx="2">
                  <c:v>4</c:v>
                </c:pt>
                <c:pt idx="3">
                  <c:v>5-6</c:v>
                </c:pt>
                <c:pt idx="4">
                  <c:v>7-9</c:v>
                </c:pt>
                <c:pt idx="5">
                  <c:v>10 - 14</c:v>
                </c:pt>
                <c:pt idx="6">
                  <c:v>15 - 24</c:v>
                </c:pt>
                <c:pt idx="7">
                  <c:v>25 - 49</c:v>
                </c:pt>
                <c:pt idx="8">
                  <c:v>50 - 99</c:v>
                </c:pt>
                <c:pt idx="9">
                  <c:v>100+</c:v>
                </c:pt>
              </c:strCache>
            </c:strRef>
          </c:cat>
          <c:val>
            <c:numRef>
              <c:f>'Web Repeat Visitors'!$B$11:$K$11</c:f>
              <c:numCache>
                <c:formatCode>#,##0</c:formatCode>
                <c:ptCount val="10"/>
                <c:pt idx="0">
                  <c:v>35129</c:v>
                </c:pt>
                <c:pt idx="1">
                  <c:v>12966</c:v>
                </c:pt>
                <c:pt idx="2">
                  <c:v>6681</c:v>
                </c:pt>
                <c:pt idx="3">
                  <c:v>6765</c:v>
                </c:pt>
                <c:pt idx="4">
                  <c:v>4505</c:v>
                </c:pt>
                <c:pt idx="5">
                  <c:v>3244</c:v>
                </c:pt>
                <c:pt idx="6">
                  <c:v>2153</c:v>
                </c:pt>
                <c:pt idx="7">
                  <c:v>1260</c:v>
                </c:pt>
                <c:pt idx="8">
                  <c:v>444</c:v>
                </c:pt>
                <c:pt idx="9">
                  <c:v>146</c:v>
                </c:pt>
              </c:numCache>
            </c:numRef>
          </c:val>
        </c:ser>
        <c:ser>
          <c:idx val="7"/>
          <c:order val="7"/>
          <c:tx>
            <c:strRef>
              <c:f>'Web Repeat Visitors'!$A$12</c:f>
              <c:strCache>
                <c:ptCount val="1"/>
                <c:pt idx="0">
                  <c:v>NSIDC</c:v>
                </c:pt>
              </c:strCache>
            </c:strRef>
          </c:tx>
          <c:cat>
            <c:strRef>
              <c:f>'Web Repeat Visitors'!$B$4:$K$4</c:f>
              <c:strCache>
                <c:ptCount val="10"/>
                <c:pt idx="0">
                  <c:v>2</c:v>
                </c:pt>
                <c:pt idx="1">
                  <c:v>3</c:v>
                </c:pt>
                <c:pt idx="2">
                  <c:v>4</c:v>
                </c:pt>
                <c:pt idx="3">
                  <c:v>5-6</c:v>
                </c:pt>
                <c:pt idx="4">
                  <c:v>7-9</c:v>
                </c:pt>
                <c:pt idx="5">
                  <c:v>10 - 14</c:v>
                </c:pt>
                <c:pt idx="6">
                  <c:v>15 - 24</c:v>
                </c:pt>
                <c:pt idx="7">
                  <c:v>25 - 49</c:v>
                </c:pt>
                <c:pt idx="8">
                  <c:v>50 - 99</c:v>
                </c:pt>
                <c:pt idx="9">
                  <c:v>100+</c:v>
                </c:pt>
              </c:strCache>
            </c:strRef>
          </c:cat>
          <c:val>
            <c:numRef>
              <c:f>'Web Repeat Visitors'!$B$12:$K$12</c:f>
              <c:numCache>
                <c:formatCode>#,##0</c:formatCode>
                <c:ptCount val="10"/>
                <c:pt idx="0">
                  <c:v>33035</c:v>
                </c:pt>
                <c:pt idx="1">
                  <c:v>10851</c:v>
                </c:pt>
                <c:pt idx="2">
                  <c:v>5259</c:v>
                </c:pt>
                <c:pt idx="3">
                  <c:v>4775</c:v>
                </c:pt>
                <c:pt idx="4">
                  <c:v>2910</c:v>
                </c:pt>
                <c:pt idx="5">
                  <c:v>1714</c:v>
                </c:pt>
                <c:pt idx="6">
                  <c:v>1072</c:v>
                </c:pt>
                <c:pt idx="7">
                  <c:v>549</c:v>
                </c:pt>
                <c:pt idx="8">
                  <c:v>153</c:v>
                </c:pt>
                <c:pt idx="9">
                  <c:v>34</c:v>
                </c:pt>
              </c:numCache>
            </c:numRef>
          </c:val>
        </c:ser>
        <c:ser>
          <c:idx val="8"/>
          <c:order val="8"/>
          <c:tx>
            <c:strRef>
              <c:f>'Web Repeat Visitors'!$A$13</c:f>
              <c:strCache>
                <c:ptCount val="1"/>
                <c:pt idx="0">
                  <c:v>ORNL</c:v>
                </c:pt>
              </c:strCache>
            </c:strRef>
          </c:tx>
          <c:cat>
            <c:strRef>
              <c:f>'Web Repeat Visitors'!$B$4:$K$4</c:f>
              <c:strCache>
                <c:ptCount val="10"/>
                <c:pt idx="0">
                  <c:v>2</c:v>
                </c:pt>
                <c:pt idx="1">
                  <c:v>3</c:v>
                </c:pt>
                <c:pt idx="2">
                  <c:v>4</c:v>
                </c:pt>
                <c:pt idx="3">
                  <c:v>5-6</c:v>
                </c:pt>
                <c:pt idx="4">
                  <c:v>7-9</c:v>
                </c:pt>
                <c:pt idx="5">
                  <c:v>10 - 14</c:v>
                </c:pt>
                <c:pt idx="6">
                  <c:v>15 - 24</c:v>
                </c:pt>
                <c:pt idx="7">
                  <c:v>25 - 49</c:v>
                </c:pt>
                <c:pt idx="8">
                  <c:v>50 - 99</c:v>
                </c:pt>
                <c:pt idx="9">
                  <c:v>100+</c:v>
                </c:pt>
              </c:strCache>
            </c:strRef>
          </c:cat>
          <c:val>
            <c:numRef>
              <c:f>'Web Repeat Visitors'!$B$13:$K$13</c:f>
              <c:numCache>
                <c:formatCode>#,##0</c:formatCode>
                <c:ptCount val="10"/>
                <c:pt idx="0">
                  <c:v>1165</c:v>
                </c:pt>
                <c:pt idx="1">
                  <c:v>314</c:v>
                </c:pt>
                <c:pt idx="2">
                  <c:v>120</c:v>
                </c:pt>
                <c:pt idx="3">
                  <c:v>103</c:v>
                </c:pt>
                <c:pt idx="4">
                  <c:v>58</c:v>
                </c:pt>
                <c:pt idx="5">
                  <c:v>18</c:v>
                </c:pt>
                <c:pt idx="6">
                  <c:v>17</c:v>
                </c:pt>
                <c:pt idx="7">
                  <c:v>6</c:v>
                </c:pt>
                <c:pt idx="8">
                  <c:v>1</c:v>
                </c:pt>
              </c:numCache>
            </c:numRef>
          </c:val>
        </c:ser>
        <c:ser>
          <c:idx val="9"/>
          <c:order val="9"/>
          <c:tx>
            <c:strRef>
              <c:f>'Web Repeat Visitors'!$A$14</c:f>
              <c:strCache>
                <c:ptCount val="1"/>
                <c:pt idx="0">
                  <c:v>PO DAAC</c:v>
                </c:pt>
              </c:strCache>
            </c:strRef>
          </c:tx>
          <c:cat>
            <c:strRef>
              <c:f>'Web Repeat Visitors'!$B$4:$K$4</c:f>
              <c:strCache>
                <c:ptCount val="10"/>
                <c:pt idx="0">
                  <c:v>2</c:v>
                </c:pt>
                <c:pt idx="1">
                  <c:v>3</c:v>
                </c:pt>
                <c:pt idx="2">
                  <c:v>4</c:v>
                </c:pt>
                <c:pt idx="3">
                  <c:v>5-6</c:v>
                </c:pt>
                <c:pt idx="4">
                  <c:v>7-9</c:v>
                </c:pt>
                <c:pt idx="5">
                  <c:v>10 - 14</c:v>
                </c:pt>
                <c:pt idx="6">
                  <c:v>15 - 24</c:v>
                </c:pt>
                <c:pt idx="7">
                  <c:v>25 - 49</c:v>
                </c:pt>
                <c:pt idx="8">
                  <c:v>50 - 99</c:v>
                </c:pt>
                <c:pt idx="9">
                  <c:v>100+</c:v>
                </c:pt>
              </c:strCache>
            </c:strRef>
          </c:cat>
          <c:val>
            <c:numRef>
              <c:f>'Web Repeat Visitors'!$B$14:$K$14</c:f>
              <c:numCache>
                <c:formatCode>#,##0</c:formatCode>
                <c:ptCount val="10"/>
                <c:pt idx="0">
                  <c:v>2186</c:v>
                </c:pt>
                <c:pt idx="1">
                  <c:v>729</c:v>
                </c:pt>
                <c:pt idx="2">
                  <c:v>296</c:v>
                </c:pt>
                <c:pt idx="3">
                  <c:v>240</c:v>
                </c:pt>
                <c:pt idx="4">
                  <c:v>113</c:v>
                </c:pt>
                <c:pt idx="5">
                  <c:v>61</c:v>
                </c:pt>
                <c:pt idx="6">
                  <c:v>34</c:v>
                </c:pt>
                <c:pt idx="7">
                  <c:v>18</c:v>
                </c:pt>
                <c:pt idx="8">
                  <c:v>10</c:v>
                </c:pt>
              </c:numCache>
            </c:numRef>
          </c:val>
        </c:ser>
        <c:ser>
          <c:idx val="10"/>
          <c:order val="10"/>
          <c:tx>
            <c:strRef>
              <c:f>'Web Repeat Visitors'!$A$15</c:f>
              <c:strCache>
                <c:ptCount val="1"/>
                <c:pt idx="0">
                  <c:v>SEDAC</c:v>
                </c:pt>
              </c:strCache>
            </c:strRef>
          </c:tx>
          <c:cat>
            <c:strRef>
              <c:f>'Web Repeat Visitors'!$B$4:$K$4</c:f>
              <c:strCache>
                <c:ptCount val="10"/>
                <c:pt idx="0">
                  <c:v>2</c:v>
                </c:pt>
                <c:pt idx="1">
                  <c:v>3</c:v>
                </c:pt>
                <c:pt idx="2">
                  <c:v>4</c:v>
                </c:pt>
                <c:pt idx="3">
                  <c:v>5-6</c:v>
                </c:pt>
                <c:pt idx="4">
                  <c:v>7-9</c:v>
                </c:pt>
                <c:pt idx="5">
                  <c:v>10 - 14</c:v>
                </c:pt>
                <c:pt idx="6">
                  <c:v>15 - 24</c:v>
                </c:pt>
                <c:pt idx="7">
                  <c:v>25 - 49</c:v>
                </c:pt>
                <c:pt idx="8">
                  <c:v>50 - 99</c:v>
                </c:pt>
                <c:pt idx="9">
                  <c:v>100+</c:v>
                </c:pt>
              </c:strCache>
            </c:strRef>
          </c:cat>
          <c:val>
            <c:numRef>
              <c:f>'Web Repeat Visitors'!$B$15:$K$15</c:f>
              <c:numCache>
                <c:formatCode>#,##0</c:formatCode>
                <c:ptCount val="10"/>
                <c:pt idx="0">
                  <c:v>6565</c:v>
                </c:pt>
                <c:pt idx="1">
                  <c:v>1597</c:v>
                </c:pt>
                <c:pt idx="2">
                  <c:v>587</c:v>
                </c:pt>
                <c:pt idx="3">
                  <c:v>434</c:v>
                </c:pt>
                <c:pt idx="4">
                  <c:v>229</c:v>
                </c:pt>
                <c:pt idx="5">
                  <c:v>121</c:v>
                </c:pt>
                <c:pt idx="6">
                  <c:v>66</c:v>
                </c:pt>
                <c:pt idx="7">
                  <c:v>33</c:v>
                </c:pt>
                <c:pt idx="8">
                  <c:v>12</c:v>
                </c:pt>
                <c:pt idx="9">
                  <c:v>3</c:v>
                </c:pt>
              </c:numCache>
            </c:numRef>
          </c:val>
        </c:ser>
        <c:gapWidth val="75"/>
        <c:overlap val="100"/>
        <c:axId val="109536768"/>
        <c:axId val="109538304"/>
      </c:barChart>
      <c:catAx>
        <c:axId val="109536768"/>
        <c:scaling>
          <c:orientation val="minMax"/>
        </c:scaling>
        <c:axPos val="b"/>
        <c:numFmt formatCode="@" sourceLinked="1"/>
        <c:majorTickMark val="none"/>
        <c:tickLblPos val="nextTo"/>
        <c:txPr>
          <a:bodyPr rot="-2700000" vert="horz"/>
          <a:lstStyle/>
          <a:p>
            <a:pPr>
              <a:defRPr/>
            </a:pPr>
            <a:endParaRPr lang="en-US"/>
          </a:p>
        </c:txPr>
        <c:crossAx val="109538304"/>
        <c:crosses val="autoZero"/>
        <c:auto val="1"/>
        <c:lblAlgn val="ctr"/>
        <c:lblOffset val="100"/>
      </c:catAx>
      <c:valAx>
        <c:axId val="109538304"/>
        <c:scaling>
          <c:orientation val="minMax"/>
        </c:scaling>
        <c:axPos val="l"/>
        <c:majorGridlines/>
        <c:numFmt formatCode="#,##0" sourceLinked="1"/>
        <c:majorTickMark val="none"/>
        <c:tickLblPos val="nextTo"/>
        <c:txPr>
          <a:bodyPr rot="0" vert="horz"/>
          <a:lstStyle/>
          <a:p>
            <a:pPr>
              <a:defRPr/>
            </a:pPr>
            <a:endParaRPr lang="en-US"/>
          </a:p>
        </c:txPr>
        <c:crossAx val="109536768"/>
        <c:crosses val="autoZero"/>
        <c:crossBetween val="between"/>
      </c:valAx>
      <c:spPr>
        <a:ln>
          <a:solidFill>
            <a:schemeClr val="tx1"/>
          </a:solidFill>
        </a:ln>
      </c:spPr>
    </c:plotArea>
    <c:legend>
      <c:legendPos val="b"/>
    </c:legend>
    <c:plotVisOnly val="1"/>
    <c:dispBlanksAs val="gap"/>
  </c:chart>
  <c:spPr>
    <a:noFill/>
    <a:ln>
      <a:solidFill>
        <a:schemeClr val="tx1"/>
      </a:solidFill>
    </a:ln>
  </c:spPr>
  <c:printSettings>
    <c:headerFooter alignWithMargins="0"/>
    <c:pageMargins b="1" l="0.75000000000001343" r="0.75000000000001343" t="1" header="0.5" footer="0.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lang val="en-US"/>
  <c:chart>
    <c:title/>
    <c:view3D>
      <c:rotX val="30"/>
      <c:perspective val="30"/>
    </c:view3D>
    <c:plotArea>
      <c:layout>
        <c:manualLayout>
          <c:layoutTarget val="inner"/>
          <c:xMode val="edge"/>
          <c:yMode val="edge"/>
          <c:x val="8.809624931245838E-2"/>
          <c:y val="0.23384926507274503"/>
          <c:w val="0.82380750137508962"/>
          <c:h val="0.75487033063733522"/>
        </c:manualLayout>
      </c:layout>
      <c:pie3DChart>
        <c:varyColors val="1"/>
        <c:ser>
          <c:idx val="0"/>
          <c:order val="0"/>
          <c:tx>
            <c:strRef>
              <c:f>'Web Activity by Domain'!$C$3</c:f>
              <c:strCache>
                <c:ptCount val="1"/>
                <c:pt idx="0">
                  <c:v>Visitors</c:v>
                </c:pt>
              </c:strCache>
            </c:strRef>
          </c:tx>
          <c:dLbls>
            <c:dLbl>
              <c:idx val="2"/>
              <c:layout>
                <c:manualLayout>
                  <c:x val="7.8306637111553765E-2"/>
                  <c:y val="7.9086171667520494E-2"/>
                </c:manualLayout>
              </c:layout>
              <c:showCatName val="1"/>
              <c:showPercent val="1"/>
            </c:dLbl>
            <c:dLbl>
              <c:idx val="3"/>
              <c:layout>
                <c:manualLayout>
                  <c:x val="8.7317734204057969E-3"/>
                  <c:y val="-1.1683595204801632E-2"/>
                </c:manualLayout>
              </c:layout>
              <c:showCatName val="1"/>
              <c:showPercent val="1"/>
            </c:dLbl>
            <c:dLbl>
              <c:idx val="4"/>
              <c:layout>
                <c:manualLayout>
                  <c:x val="2.3269338377588438E-3"/>
                  <c:y val="3.6259048262680796E-2"/>
                </c:manualLayout>
              </c:layout>
              <c:showCatName val="1"/>
              <c:showPercent val="1"/>
            </c:dLbl>
            <c:dLbl>
              <c:idx val="5"/>
              <c:layout>
                <c:manualLayout>
                  <c:x val="4.0721342160779496E-3"/>
                  <c:y val="0.34050628438725905"/>
                </c:manualLayout>
              </c:layout>
              <c:showCatName val="1"/>
              <c:showPercent val="1"/>
            </c:dLbl>
            <c:dLbl>
              <c:idx val="7"/>
              <c:layout>
                <c:manualLayout>
                  <c:x val="-6.5960787317148412E-2"/>
                  <c:y val="-9.8399894728847748E-2"/>
                </c:manualLayout>
              </c:layout>
              <c:showCatName val="1"/>
              <c:showPercent val="1"/>
            </c:dLbl>
            <c:dLbl>
              <c:idx val="13"/>
              <c:layout>
                <c:manualLayout>
                  <c:x val="5.6264802139166757E-2"/>
                  <c:y val="-9.518744102917169E-2"/>
                </c:manualLayout>
              </c:layout>
              <c:showCatName val="1"/>
              <c:showPercent val="1"/>
            </c:dLbl>
            <c:dLbl>
              <c:idx val="18"/>
              <c:layout>
                <c:manualLayout>
                  <c:x val="0.27374956621922358"/>
                  <c:y val="-8.519461866269476E-2"/>
                </c:manualLayout>
              </c:layout>
              <c:showCatName val="1"/>
              <c:showPercent val="1"/>
            </c:dLbl>
            <c:showCatName val="1"/>
            <c:showPercent val="1"/>
            <c:showLeaderLines val="1"/>
          </c:dLbls>
          <c:cat>
            <c:strRef>
              <c:f>'Web Activity by Domain'!$B$4:$B$23</c:f>
              <c:strCache>
                <c:ptCount val="20"/>
                <c:pt idx="0">
                  <c:v>Unresolved</c:v>
                </c:pt>
                <c:pt idx="1">
                  <c:v>Network (.net)</c:v>
                </c:pt>
                <c:pt idx="2">
                  <c:v>Commercial (.com)</c:v>
                </c:pt>
                <c:pt idx="3">
                  <c:v>United States Educational</c:v>
                </c:pt>
                <c:pt idx="4">
                  <c:v>Russian Federation</c:v>
                </c:pt>
                <c:pt idx="5">
                  <c:v>Italy</c:v>
                </c:pt>
                <c:pt idx="6">
                  <c:v>Australia</c:v>
                </c:pt>
                <c:pt idx="7">
                  <c:v>Germany</c:v>
                </c:pt>
                <c:pt idx="8">
                  <c:v>Canada</c:v>
                </c:pt>
                <c:pt idx="9">
                  <c:v>Japan</c:v>
                </c:pt>
                <c:pt idx="10">
                  <c:v>United States Government</c:v>
                </c:pt>
                <c:pt idx="11">
                  <c:v>Argentina</c:v>
                </c:pt>
                <c:pt idx="12">
                  <c:v>United Kingdom</c:v>
                </c:pt>
                <c:pt idx="13">
                  <c:v>France</c:v>
                </c:pt>
                <c:pt idx="14">
                  <c:v>India</c:v>
                </c:pt>
                <c:pt idx="15">
                  <c:v>Brazil</c:v>
                </c:pt>
                <c:pt idx="16">
                  <c:v>Mexico</c:v>
                </c:pt>
                <c:pt idx="17">
                  <c:v>Spain</c:v>
                </c:pt>
                <c:pt idx="18">
                  <c:v>Netherlands</c:v>
                </c:pt>
                <c:pt idx="19">
                  <c:v>Organization (.org)</c:v>
                </c:pt>
              </c:strCache>
            </c:strRef>
          </c:cat>
          <c:val>
            <c:numRef>
              <c:f>'Web Activity by Domain'!$C$4:$C$23</c:f>
              <c:numCache>
                <c:formatCode>#,##0</c:formatCode>
                <c:ptCount val="20"/>
                <c:pt idx="0">
                  <c:v>341323</c:v>
                </c:pt>
                <c:pt idx="1">
                  <c:v>276020</c:v>
                </c:pt>
                <c:pt idx="2">
                  <c:v>117153</c:v>
                </c:pt>
                <c:pt idx="3">
                  <c:v>46790</c:v>
                </c:pt>
                <c:pt idx="4">
                  <c:v>31973</c:v>
                </c:pt>
                <c:pt idx="5">
                  <c:v>27149</c:v>
                </c:pt>
                <c:pt idx="6">
                  <c:v>20946</c:v>
                </c:pt>
                <c:pt idx="7">
                  <c:v>18376</c:v>
                </c:pt>
                <c:pt idx="8">
                  <c:v>18204</c:v>
                </c:pt>
                <c:pt idx="9">
                  <c:v>16439</c:v>
                </c:pt>
                <c:pt idx="10">
                  <c:v>15853</c:v>
                </c:pt>
                <c:pt idx="11">
                  <c:v>15467</c:v>
                </c:pt>
                <c:pt idx="12">
                  <c:v>14109</c:v>
                </c:pt>
                <c:pt idx="13">
                  <c:v>13852</c:v>
                </c:pt>
                <c:pt idx="14">
                  <c:v>13262</c:v>
                </c:pt>
                <c:pt idx="15">
                  <c:v>12895</c:v>
                </c:pt>
                <c:pt idx="16">
                  <c:v>11663</c:v>
                </c:pt>
                <c:pt idx="17">
                  <c:v>11256</c:v>
                </c:pt>
                <c:pt idx="18">
                  <c:v>10124</c:v>
                </c:pt>
                <c:pt idx="19">
                  <c:v>6004</c:v>
                </c:pt>
              </c:numCache>
            </c:numRef>
          </c:val>
        </c:ser>
        <c:dLbls>
          <c:showVal val="1"/>
        </c:dLbls>
      </c:pie3DChart>
    </c:plotArea>
    <c:plotVisOnly val="1"/>
  </c:chart>
  <c:spPr>
    <a:ln>
      <a:solidFill>
        <a:schemeClr val="tx1"/>
      </a:solidFill>
    </a:ln>
  </c:spPr>
  <c:printSettings>
    <c:headerFooter/>
    <c:pageMargins b="0.7500000000000121" l="0.70000000000000062" r="0.70000000000000062" t="0.7500000000000121"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FY2012</a:t>
            </a:r>
            <a:r>
              <a:rPr lang="en-US" baseline="0"/>
              <a:t> </a:t>
            </a:r>
            <a:r>
              <a:rPr lang="en-US"/>
              <a:t>Repeat Web Visitors for LANCE</a:t>
            </a:r>
          </a:p>
        </c:rich>
      </c:tx>
    </c:title>
    <c:plotArea>
      <c:layout/>
      <c:barChart>
        <c:barDir val="col"/>
        <c:grouping val="stacked"/>
        <c:ser>
          <c:idx val="0"/>
          <c:order val="0"/>
          <c:tx>
            <c:strRef>
              <c:f>[1]Sheet3!$A$8</c:f>
              <c:strCache>
                <c:ptCount val="1"/>
                <c:pt idx="0">
                  <c:v>LANCE</c:v>
                </c:pt>
              </c:strCache>
            </c:strRef>
          </c:tx>
          <c:cat>
            <c:strRef>
              <c:f>[1]Sheet3!$B$7:$K$7</c:f>
              <c:strCache>
                <c:ptCount val="10"/>
                <c:pt idx="0">
                  <c:v>2</c:v>
                </c:pt>
                <c:pt idx="1">
                  <c:v>3</c:v>
                </c:pt>
                <c:pt idx="2">
                  <c:v>4</c:v>
                </c:pt>
                <c:pt idx="3">
                  <c:v>5-6</c:v>
                </c:pt>
                <c:pt idx="4">
                  <c:v>7-9</c:v>
                </c:pt>
                <c:pt idx="5">
                  <c:v>10 - 14</c:v>
                </c:pt>
                <c:pt idx="6">
                  <c:v>15 - 24</c:v>
                </c:pt>
                <c:pt idx="7">
                  <c:v>25 - 49</c:v>
                </c:pt>
                <c:pt idx="8">
                  <c:v>50 - 99</c:v>
                </c:pt>
                <c:pt idx="9">
                  <c:v>100+</c:v>
                </c:pt>
              </c:strCache>
            </c:strRef>
          </c:cat>
          <c:val>
            <c:numRef>
              <c:f>[1]Sheet3!$B$8:$K$8</c:f>
              <c:numCache>
                <c:formatCode>General</c:formatCode>
                <c:ptCount val="10"/>
                <c:pt idx="0">
                  <c:v>31053</c:v>
                </c:pt>
                <c:pt idx="1">
                  <c:v>11071</c:v>
                </c:pt>
                <c:pt idx="2">
                  <c:v>5570</c:v>
                </c:pt>
                <c:pt idx="3">
                  <c:v>5758</c:v>
                </c:pt>
                <c:pt idx="4">
                  <c:v>3672</c:v>
                </c:pt>
                <c:pt idx="5">
                  <c:v>2635</c:v>
                </c:pt>
                <c:pt idx="6">
                  <c:v>1821</c:v>
                </c:pt>
                <c:pt idx="7">
                  <c:v>1086</c:v>
                </c:pt>
                <c:pt idx="8">
                  <c:v>406</c:v>
                </c:pt>
                <c:pt idx="9">
                  <c:v>143</c:v>
                </c:pt>
              </c:numCache>
            </c:numRef>
          </c:val>
        </c:ser>
        <c:overlap val="100"/>
        <c:axId val="115754880"/>
        <c:axId val="115756416"/>
      </c:barChart>
      <c:catAx>
        <c:axId val="115754880"/>
        <c:scaling>
          <c:orientation val="minMax"/>
        </c:scaling>
        <c:axPos val="b"/>
        <c:tickLblPos val="nextTo"/>
        <c:crossAx val="115756416"/>
        <c:crosses val="autoZero"/>
        <c:auto val="1"/>
        <c:lblAlgn val="ctr"/>
        <c:lblOffset val="100"/>
      </c:catAx>
      <c:valAx>
        <c:axId val="115756416"/>
        <c:scaling>
          <c:orientation val="minMax"/>
        </c:scaling>
        <c:axPos val="l"/>
        <c:majorGridlines/>
        <c:numFmt formatCode="General" sourceLinked="1"/>
        <c:tickLblPos val="nextTo"/>
        <c:crossAx val="115754880"/>
        <c:crosses val="autoZero"/>
        <c:crossBetween val="between"/>
      </c:valAx>
      <c:spPr>
        <a:ln w="12700">
          <a:solidFill>
            <a:schemeClr val="tx1"/>
          </a:solidFill>
        </a:ln>
      </c:spPr>
    </c:plotArea>
    <c:plotVisOnly val="1"/>
  </c:chart>
  <c:printSettings>
    <c:headerFooter/>
    <c:pageMargins b="0.75000000000000244" l="0.70000000000000062" r="0.70000000000000062" t="0.75000000000000244"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lang val="en-US"/>
  <c:chart>
    <c:title/>
    <c:view3D>
      <c:rotX val="30"/>
      <c:perspective val="30"/>
    </c:view3D>
    <c:plotArea>
      <c:layout>
        <c:manualLayout>
          <c:layoutTarget val="inner"/>
          <c:xMode val="edge"/>
          <c:yMode val="edge"/>
          <c:x val="8.809624931245856E-2"/>
          <c:y val="0.23384926507274523"/>
          <c:w val="0.82380750137508962"/>
          <c:h val="0.75487033063733577"/>
        </c:manualLayout>
      </c:layout>
      <c:pie3DChart>
        <c:varyColors val="1"/>
        <c:ser>
          <c:idx val="0"/>
          <c:order val="0"/>
          <c:tx>
            <c:strRef>
              <c:f>'[2]Web Activity by Domain'!$C$3</c:f>
              <c:strCache>
                <c:ptCount val="1"/>
                <c:pt idx="0">
                  <c:v>Visitors</c:v>
                </c:pt>
              </c:strCache>
            </c:strRef>
          </c:tx>
          <c:dLbls>
            <c:dLbl>
              <c:idx val="2"/>
              <c:layout>
                <c:manualLayout>
                  <c:x val="7.8306637111553876E-2"/>
                  <c:y val="7.9086171667520494E-2"/>
                </c:manualLayout>
              </c:layout>
              <c:showCatName val="1"/>
              <c:showPercent val="1"/>
            </c:dLbl>
            <c:dLbl>
              <c:idx val="3"/>
              <c:layout>
                <c:manualLayout>
                  <c:x val="8.7317734204057883E-3"/>
                  <c:y val="-1.1683595204801653E-2"/>
                </c:manualLayout>
              </c:layout>
              <c:showCatName val="1"/>
              <c:showPercent val="1"/>
            </c:dLbl>
            <c:dLbl>
              <c:idx val="4"/>
              <c:layout>
                <c:manualLayout>
                  <c:x val="2.3269338377588438E-3"/>
                  <c:y val="3.6259048262680796E-2"/>
                </c:manualLayout>
              </c:layout>
              <c:showCatName val="1"/>
              <c:showPercent val="1"/>
            </c:dLbl>
            <c:dLbl>
              <c:idx val="5"/>
              <c:layout>
                <c:manualLayout>
                  <c:x val="4.0721342160779427E-3"/>
                  <c:y val="0.34050628438725955"/>
                </c:manualLayout>
              </c:layout>
              <c:showCatName val="1"/>
              <c:showPercent val="1"/>
            </c:dLbl>
            <c:dLbl>
              <c:idx val="7"/>
              <c:layout>
                <c:manualLayout>
                  <c:x val="-6.5960787317148495E-2"/>
                  <c:y val="-9.8399894728847748E-2"/>
                </c:manualLayout>
              </c:layout>
              <c:showCatName val="1"/>
              <c:showPercent val="1"/>
            </c:dLbl>
            <c:dLbl>
              <c:idx val="13"/>
              <c:layout>
                <c:manualLayout>
                  <c:x val="5.6264802139166757E-2"/>
                  <c:y val="-9.518744102917169E-2"/>
                </c:manualLayout>
              </c:layout>
              <c:showCatName val="1"/>
              <c:showPercent val="1"/>
            </c:dLbl>
            <c:dLbl>
              <c:idx val="18"/>
              <c:layout>
                <c:manualLayout>
                  <c:x val="0.27374956621922358"/>
                  <c:y val="-8.519461866269476E-2"/>
                </c:manualLayout>
              </c:layout>
              <c:showCatName val="1"/>
              <c:showPercent val="1"/>
            </c:dLbl>
            <c:showCatName val="1"/>
            <c:showPercent val="1"/>
            <c:showLeaderLines val="1"/>
          </c:dLbls>
          <c:cat>
            <c:strRef>
              <c:f>'[2]Web Activity by Domain'!$B$4:$B$23</c:f>
              <c:strCache>
                <c:ptCount val="20"/>
                <c:pt idx="0">
                  <c:v>Unresolved</c:v>
                </c:pt>
                <c:pt idx="1">
                  <c:v>Network (.net)</c:v>
                </c:pt>
                <c:pt idx="2">
                  <c:v>United States Educational</c:v>
                </c:pt>
                <c:pt idx="3">
                  <c:v>Commercial (.com)</c:v>
                </c:pt>
                <c:pt idx="4">
                  <c:v>United States Government</c:v>
                </c:pt>
                <c:pt idx="5">
                  <c:v>Russian Federation</c:v>
                </c:pt>
                <c:pt idx="6">
                  <c:v>Japan</c:v>
                </c:pt>
                <c:pt idx="7">
                  <c:v>India</c:v>
                </c:pt>
                <c:pt idx="8">
                  <c:v>Italy</c:v>
                </c:pt>
                <c:pt idx="9">
                  <c:v>Germany</c:v>
                </c:pt>
                <c:pt idx="10">
                  <c:v>Brazil</c:v>
                </c:pt>
                <c:pt idx="11">
                  <c:v>United Kingdom</c:v>
                </c:pt>
                <c:pt idx="12">
                  <c:v>Canada</c:v>
                </c:pt>
                <c:pt idx="13">
                  <c:v>Australia</c:v>
                </c:pt>
                <c:pt idx="14">
                  <c:v>Argentina</c:v>
                </c:pt>
                <c:pt idx="15">
                  <c:v>France</c:v>
                </c:pt>
                <c:pt idx="16">
                  <c:v>Spain</c:v>
                </c:pt>
                <c:pt idx="17">
                  <c:v>Netherlands</c:v>
                </c:pt>
                <c:pt idx="18">
                  <c:v>Organization (.org)</c:v>
                </c:pt>
                <c:pt idx="19">
                  <c:v>Mexico</c:v>
                </c:pt>
              </c:strCache>
            </c:strRef>
          </c:cat>
          <c:val>
            <c:numRef>
              <c:f>'[2]Web Activity by Domain'!$C$4:$C$23</c:f>
              <c:numCache>
                <c:formatCode>General</c:formatCode>
                <c:ptCount val="20"/>
                <c:pt idx="0">
                  <c:v>341323</c:v>
                </c:pt>
                <c:pt idx="1">
                  <c:v>276020</c:v>
                </c:pt>
                <c:pt idx="2">
                  <c:v>46790</c:v>
                </c:pt>
                <c:pt idx="3">
                  <c:v>117153</c:v>
                </c:pt>
                <c:pt idx="4">
                  <c:v>15853</c:v>
                </c:pt>
                <c:pt idx="5">
                  <c:v>31973</c:v>
                </c:pt>
                <c:pt idx="6">
                  <c:v>16439</c:v>
                </c:pt>
                <c:pt idx="7">
                  <c:v>13262</c:v>
                </c:pt>
                <c:pt idx="8">
                  <c:v>27149</c:v>
                </c:pt>
                <c:pt idx="9">
                  <c:v>18376</c:v>
                </c:pt>
                <c:pt idx="10">
                  <c:v>12895</c:v>
                </c:pt>
                <c:pt idx="11">
                  <c:v>14109</c:v>
                </c:pt>
                <c:pt idx="12">
                  <c:v>18204</c:v>
                </c:pt>
                <c:pt idx="13">
                  <c:v>20946</c:v>
                </c:pt>
                <c:pt idx="14">
                  <c:v>15467</c:v>
                </c:pt>
                <c:pt idx="15">
                  <c:v>13852</c:v>
                </c:pt>
                <c:pt idx="16">
                  <c:v>11256</c:v>
                </c:pt>
                <c:pt idx="17">
                  <c:v>10124</c:v>
                </c:pt>
                <c:pt idx="18">
                  <c:v>6004</c:v>
                </c:pt>
                <c:pt idx="19">
                  <c:v>11663</c:v>
                </c:pt>
              </c:numCache>
            </c:numRef>
          </c:val>
        </c:ser>
        <c:dLbls>
          <c:showVal val="1"/>
        </c:dLbls>
      </c:pie3DChart>
    </c:plotArea>
    <c:plotVisOnly val="1"/>
  </c:chart>
  <c:spPr>
    <a:ln>
      <a:solidFill>
        <a:schemeClr val="tx1"/>
      </a:solidFill>
    </a:ln>
  </c:spPr>
  <c:printSettings>
    <c:headerFooter/>
    <c:pageMargins b="0.75000000000001266" l="0.70000000000000062" r="0.70000000000000062" t="0.75000000000001266"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lang val="en-US"/>
  <c:chart>
    <c:view3D>
      <c:perspective val="30"/>
    </c:view3D>
    <c:plotArea>
      <c:layout/>
      <c:area3DChart>
        <c:grouping val="standard"/>
        <c:ser>
          <c:idx val="2"/>
          <c:order val="0"/>
          <c:tx>
            <c:strRef>
              <c:f>LANCE_WebMetrics!$D$9</c:f>
              <c:strCache>
                <c:ptCount val="1"/>
                <c:pt idx="0">
                  <c:v># Unique Visitors</c:v>
                </c:pt>
              </c:strCache>
            </c:strRef>
          </c:tx>
          <c:spPr>
            <a:solidFill>
              <a:srgbClr val="C00000"/>
            </a:solidFill>
          </c:spPr>
          <c:cat>
            <c:numRef>
              <c:f>LANCE_WebMetrics!$A$10:$A$21</c:f>
              <c:numCache>
                <c:formatCode>mmm\-yy</c:formatCode>
                <c:ptCount val="12"/>
                <c:pt idx="0">
                  <c:v>40817</c:v>
                </c:pt>
                <c:pt idx="1">
                  <c:v>40848</c:v>
                </c:pt>
                <c:pt idx="2">
                  <c:v>40878</c:v>
                </c:pt>
                <c:pt idx="3">
                  <c:v>40909</c:v>
                </c:pt>
                <c:pt idx="4">
                  <c:v>40940</c:v>
                </c:pt>
                <c:pt idx="5">
                  <c:v>40969</c:v>
                </c:pt>
                <c:pt idx="6">
                  <c:v>41000</c:v>
                </c:pt>
                <c:pt idx="7">
                  <c:v>41030</c:v>
                </c:pt>
                <c:pt idx="8">
                  <c:v>41061</c:v>
                </c:pt>
                <c:pt idx="9">
                  <c:v>41091</c:v>
                </c:pt>
                <c:pt idx="10">
                  <c:v>41122</c:v>
                </c:pt>
                <c:pt idx="11">
                  <c:v>41153</c:v>
                </c:pt>
              </c:numCache>
            </c:numRef>
          </c:cat>
          <c:val>
            <c:numRef>
              <c:f>LANCE_WebMetrics!$D$10:$D$21</c:f>
              <c:numCache>
                <c:formatCode>#,##0</c:formatCode>
                <c:ptCount val="12"/>
                <c:pt idx="0">
                  <c:v>30412</c:v>
                </c:pt>
                <c:pt idx="1">
                  <c:v>27792</c:v>
                </c:pt>
                <c:pt idx="2">
                  <c:v>22390</c:v>
                </c:pt>
                <c:pt idx="3">
                  <c:v>30370</c:v>
                </c:pt>
                <c:pt idx="4">
                  <c:v>39127</c:v>
                </c:pt>
                <c:pt idx="5">
                  <c:v>34690</c:v>
                </c:pt>
                <c:pt idx="6">
                  <c:v>31455</c:v>
                </c:pt>
                <c:pt idx="7">
                  <c:v>25294</c:v>
                </c:pt>
                <c:pt idx="8">
                  <c:v>26583</c:v>
                </c:pt>
                <c:pt idx="9">
                  <c:v>31973</c:v>
                </c:pt>
                <c:pt idx="10">
                  <c:v>32581</c:v>
                </c:pt>
                <c:pt idx="11">
                  <c:v>24017</c:v>
                </c:pt>
              </c:numCache>
            </c:numRef>
          </c:val>
        </c:ser>
        <c:ser>
          <c:idx val="0"/>
          <c:order val="1"/>
          <c:tx>
            <c:strRef>
              <c:f>LANCE_WebMetrics!$B$9</c:f>
              <c:strCache>
                <c:ptCount val="1"/>
                <c:pt idx="0">
                  <c:v># Visits </c:v>
                </c:pt>
              </c:strCache>
            </c:strRef>
          </c:tx>
          <c:cat>
            <c:numRef>
              <c:f>LANCE_WebMetrics!$A$10:$A$21</c:f>
              <c:numCache>
                <c:formatCode>mmm\-yy</c:formatCode>
                <c:ptCount val="12"/>
                <c:pt idx="0">
                  <c:v>40817</c:v>
                </c:pt>
                <c:pt idx="1">
                  <c:v>40848</c:v>
                </c:pt>
                <c:pt idx="2">
                  <c:v>40878</c:v>
                </c:pt>
                <c:pt idx="3">
                  <c:v>40909</c:v>
                </c:pt>
                <c:pt idx="4">
                  <c:v>40940</c:v>
                </c:pt>
                <c:pt idx="5">
                  <c:v>40969</c:v>
                </c:pt>
                <c:pt idx="6">
                  <c:v>41000</c:v>
                </c:pt>
                <c:pt idx="7">
                  <c:v>41030</c:v>
                </c:pt>
                <c:pt idx="8">
                  <c:v>41061</c:v>
                </c:pt>
                <c:pt idx="9">
                  <c:v>41091</c:v>
                </c:pt>
                <c:pt idx="10">
                  <c:v>41122</c:v>
                </c:pt>
                <c:pt idx="11">
                  <c:v>41153</c:v>
                </c:pt>
              </c:numCache>
            </c:numRef>
          </c:cat>
          <c:val>
            <c:numRef>
              <c:f>LANCE_WebMetrics!$B$10:$B$21</c:f>
              <c:numCache>
                <c:formatCode>#,##0</c:formatCode>
                <c:ptCount val="12"/>
                <c:pt idx="0">
                  <c:v>47159</c:v>
                </c:pt>
                <c:pt idx="1">
                  <c:v>43428</c:v>
                </c:pt>
                <c:pt idx="2">
                  <c:v>35531</c:v>
                </c:pt>
                <c:pt idx="3">
                  <c:v>47783</c:v>
                </c:pt>
                <c:pt idx="4">
                  <c:v>61780</c:v>
                </c:pt>
                <c:pt idx="5">
                  <c:v>57351</c:v>
                </c:pt>
                <c:pt idx="6">
                  <c:v>53487</c:v>
                </c:pt>
                <c:pt idx="7">
                  <c:v>44372</c:v>
                </c:pt>
                <c:pt idx="8">
                  <c:v>47452</c:v>
                </c:pt>
                <c:pt idx="9">
                  <c:v>58188</c:v>
                </c:pt>
                <c:pt idx="10">
                  <c:v>55807</c:v>
                </c:pt>
                <c:pt idx="11">
                  <c:v>40133</c:v>
                </c:pt>
              </c:numCache>
            </c:numRef>
          </c:val>
        </c:ser>
        <c:ser>
          <c:idx val="1"/>
          <c:order val="2"/>
          <c:tx>
            <c:strRef>
              <c:f>LANCE_WebMetrics!$C$9</c:f>
              <c:strCache>
                <c:ptCount val="1"/>
                <c:pt idx="0">
                  <c:v># Views</c:v>
                </c:pt>
              </c:strCache>
            </c:strRef>
          </c:tx>
          <c:spPr>
            <a:solidFill>
              <a:srgbClr val="92D050"/>
            </a:solidFill>
          </c:spPr>
          <c:cat>
            <c:numRef>
              <c:f>LANCE_WebMetrics!$A$10:$A$21</c:f>
              <c:numCache>
                <c:formatCode>mmm\-yy</c:formatCode>
                <c:ptCount val="12"/>
                <c:pt idx="0">
                  <c:v>40817</c:v>
                </c:pt>
                <c:pt idx="1">
                  <c:v>40848</c:v>
                </c:pt>
                <c:pt idx="2">
                  <c:v>40878</c:v>
                </c:pt>
                <c:pt idx="3">
                  <c:v>40909</c:v>
                </c:pt>
                <c:pt idx="4">
                  <c:v>40940</c:v>
                </c:pt>
                <c:pt idx="5">
                  <c:v>40969</c:v>
                </c:pt>
                <c:pt idx="6">
                  <c:v>41000</c:v>
                </c:pt>
                <c:pt idx="7">
                  <c:v>41030</c:v>
                </c:pt>
                <c:pt idx="8">
                  <c:v>41061</c:v>
                </c:pt>
                <c:pt idx="9">
                  <c:v>41091</c:v>
                </c:pt>
                <c:pt idx="10">
                  <c:v>41122</c:v>
                </c:pt>
                <c:pt idx="11">
                  <c:v>41153</c:v>
                </c:pt>
              </c:numCache>
            </c:numRef>
          </c:cat>
          <c:val>
            <c:numRef>
              <c:f>LANCE_WebMetrics!$C$10:$C$21</c:f>
              <c:numCache>
                <c:formatCode>#,##0</c:formatCode>
                <c:ptCount val="12"/>
                <c:pt idx="0">
                  <c:v>512159</c:v>
                </c:pt>
                <c:pt idx="1">
                  <c:v>490060</c:v>
                </c:pt>
                <c:pt idx="2">
                  <c:v>417321</c:v>
                </c:pt>
                <c:pt idx="3">
                  <c:v>570141</c:v>
                </c:pt>
                <c:pt idx="4">
                  <c:v>714987</c:v>
                </c:pt>
                <c:pt idx="5">
                  <c:v>645190</c:v>
                </c:pt>
                <c:pt idx="6">
                  <c:v>617357</c:v>
                </c:pt>
                <c:pt idx="7">
                  <c:v>500589</c:v>
                </c:pt>
                <c:pt idx="8">
                  <c:v>520033</c:v>
                </c:pt>
                <c:pt idx="9">
                  <c:v>637084</c:v>
                </c:pt>
                <c:pt idx="10">
                  <c:v>548885</c:v>
                </c:pt>
                <c:pt idx="11">
                  <c:v>408721</c:v>
                </c:pt>
              </c:numCache>
            </c:numRef>
          </c:val>
        </c:ser>
        <c:axId val="118631808"/>
        <c:axId val="118633600"/>
        <c:axId val="118188224"/>
      </c:area3DChart>
      <c:dateAx>
        <c:axId val="118631808"/>
        <c:scaling>
          <c:orientation val="minMax"/>
        </c:scaling>
        <c:axPos val="b"/>
        <c:numFmt formatCode="mmm\-yy" sourceLinked="1"/>
        <c:tickLblPos val="nextTo"/>
        <c:crossAx val="118633600"/>
        <c:crosses val="autoZero"/>
        <c:auto val="1"/>
        <c:lblOffset val="100"/>
      </c:dateAx>
      <c:valAx>
        <c:axId val="118633600"/>
        <c:scaling>
          <c:orientation val="minMax"/>
        </c:scaling>
        <c:axPos val="l"/>
        <c:majorGridlines/>
        <c:numFmt formatCode="#,##0" sourceLinked="1"/>
        <c:tickLblPos val="nextTo"/>
        <c:crossAx val="118631808"/>
        <c:crosses val="autoZero"/>
        <c:crossBetween val="midCat"/>
      </c:valAx>
      <c:serAx>
        <c:axId val="118188224"/>
        <c:scaling>
          <c:orientation val="minMax"/>
        </c:scaling>
        <c:delete val="1"/>
        <c:axPos val="b"/>
        <c:tickLblPos val="none"/>
        <c:crossAx val="118633600"/>
        <c:crosses val="autoZero"/>
      </c:serAx>
    </c:plotArea>
    <c:legend>
      <c:legendPos val="t"/>
    </c:legend>
    <c:plotVisOnly val="1"/>
  </c:chart>
  <c:printSettings>
    <c:headerFooter/>
    <c:pageMargins b="0.75000000000000133" l="0.70000000000000062" r="0.70000000000000062" t="0.75000000000000133"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600" baseline="0"/>
            </a:pPr>
            <a:r>
              <a:rPr lang="en-US" sz="1600" baseline="0"/>
              <a:t>Multi-year Product Distribution Trend </a:t>
            </a:r>
          </a:p>
        </c:rich>
      </c:tx>
    </c:title>
    <c:plotArea>
      <c:layout/>
      <c:barChart>
        <c:barDir val="col"/>
        <c:grouping val="clustered"/>
        <c:ser>
          <c:idx val="0"/>
          <c:order val="0"/>
          <c:tx>
            <c:strRef>
              <c:f>'Product Distribution Trend'!$B$27</c:f>
              <c:strCache>
                <c:ptCount val="1"/>
                <c:pt idx="0">
                  <c:v>Total Products (Millions)</c:v>
                </c:pt>
              </c:strCache>
            </c:strRef>
          </c:tx>
          <c:cat>
            <c:strRef>
              <c:f>'Product Distribution Trend'!$A$28:$A$40</c:f>
              <c:strCache>
                <c:ptCount val="13"/>
                <c:pt idx="0">
                  <c:v>FY00</c:v>
                </c:pt>
                <c:pt idx="1">
                  <c:v>FY01</c:v>
                </c:pt>
                <c:pt idx="2">
                  <c:v>FY02</c:v>
                </c:pt>
                <c:pt idx="3">
                  <c:v>FY03</c:v>
                </c:pt>
                <c:pt idx="4">
                  <c:v>FY04</c:v>
                </c:pt>
                <c:pt idx="5">
                  <c:v>FY05</c:v>
                </c:pt>
                <c:pt idx="6">
                  <c:v>FY06</c:v>
                </c:pt>
                <c:pt idx="7">
                  <c:v>FY07</c:v>
                </c:pt>
                <c:pt idx="8">
                  <c:v>FY08</c:v>
                </c:pt>
                <c:pt idx="9">
                  <c:v>FY09</c:v>
                </c:pt>
                <c:pt idx="10">
                  <c:v>FY10</c:v>
                </c:pt>
                <c:pt idx="11">
                  <c:v>FY11</c:v>
                </c:pt>
                <c:pt idx="12">
                  <c:v>FY12</c:v>
                </c:pt>
              </c:strCache>
            </c:strRef>
          </c:cat>
          <c:val>
            <c:numRef>
              <c:f>'Product Distribution Trend'!$B$28:$B$40</c:f>
              <c:numCache>
                <c:formatCode>#,##0.00</c:formatCode>
                <c:ptCount val="13"/>
                <c:pt idx="0">
                  <c:v>5.5238179999999995</c:v>
                </c:pt>
                <c:pt idx="1">
                  <c:v>8.4937329999999989</c:v>
                </c:pt>
                <c:pt idx="2">
                  <c:v>19.305638999999999</c:v>
                </c:pt>
                <c:pt idx="3">
                  <c:v>35.211089000000001</c:v>
                </c:pt>
                <c:pt idx="4">
                  <c:v>47.027518000000008</c:v>
                </c:pt>
                <c:pt idx="5">
                  <c:v>68.058941000000019</c:v>
                </c:pt>
                <c:pt idx="6">
                  <c:v>90.638565</c:v>
                </c:pt>
                <c:pt idx="7">
                  <c:v>127.53830099999999</c:v>
                </c:pt>
                <c:pt idx="8">
                  <c:v>155.66119599999999</c:v>
                </c:pt>
                <c:pt idx="9">
                  <c:v>254.66382900000002</c:v>
                </c:pt>
                <c:pt idx="10">
                  <c:v>412.799733</c:v>
                </c:pt>
                <c:pt idx="11">
                  <c:v>501.38018900000003</c:v>
                </c:pt>
                <c:pt idx="12">
                  <c:v>570.28234899999995</c:v>
                </c:pt>
              </c:numCache>
            </c:numRef>
          </c:val>
        </c:ser>
        <c:axId val="118644096"/>
        <c:axId val="119141504"/>
      </c:barChart>
      <c:catAx>
        <c:axId val="118644096"/>
        <c:scaling>
          <c:orientation val="minMax"/>
        </c:scaling>
        <c:axPos val="b"/>
        <c:numFmt formatCode="General" sourceLinked="1"/>
        <c:majorTickMark val="none"/>
        <c:tickLblPos val="nextTo"/>
        <c:txPr>
          <a:bodyPr rot="0" vert="horz"/>
          <a:lstStyle/>
          <a:p>
            <a:pPr>
              <a:defRPr/>
            </a:pPr>
            <a:endParaRPr lang="en-US"/>
          </a:p>
        </c:txPr>
        <c:crossAx val="119141504"/>
        <c:crosses val="autoZero"/>
        <c:auto val="1"/>
        <c:lblAlgn val="ctr"/>
        <c:lblOffset val="100"/>
        <c:tickLblSkip val="1"/>
        <c:tickMarkSkip val="1"/>
      </c:catAx>
      <c:valAx>
        <c:axId val="119141504"/>
        <c:scaling>
          <c:orientation val="minMax"/>
        </c:scaling>
        <c:axPos val="l"/>
        <c:majorGridlines/>
        <c:title>
          <c:tx>
            <c:rich>
              <a:bodyPr rot="-5400000" vert="horz"/>
              <a:lstStyle/>
              <a:p>
                <a:pPr>
                  <a:defRPr/>
                </a:pPr>
                <a:r>
                  <a:rPr lang="en-US"/>
                  <a:t>Product Distributed (Millions)</a:t>
                </a:r>
              </a:p>
            </c:rich>
          </c:tx>
        </c:title>
        <c:numFmt formatCode="#,##0" sourceLinked="0"/>
        <c:majorTickMark val="none"/>
        <c:tickLblPos val="nextTo"/>
        <c:txPr>
          <a:bodyPr rot="0" vert="horz"/>
          <a:lstStyle/>
          <a:p>
            <a:pPr>
              <a:defRPr/>
            </a:pPr>
            <a:endParaRPr lang="en-US"/>
          </a:p>
        </c:txPr>
        <c:crossAx val="118644096"/>
        <c:crosses val="autoZero"/>
        <c:crossBetween val="between"/>
      </c:valAx>
      <c:spPr>
        <a:ln>
          <a:solidFill>
            <a:schemeClr val="tx1"/>
          </a:solidFill>
        </a:ln>
      </c:spPr>
    </c:plotArea>
    <c:plotVisOnly val="1"/>
    <c:dispBlanksAs val="gap"/>
  </c:chart>
  <c:printSettings>
    <c:headerFooter alignWithMargins="0"/>
    <c:pageMargins b="1" l="0.75000000000001421" r="0.75000000000001421" t="1" header="0.5" footer="0.5"/>
    <c:pageSetup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sz="16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rPr>
              <a:t>Multi-Year Product Distribution Trend by Data Center</a:t>
            </a:r>
          </a:p>
        </c:rich>
      </c:tx>
      <c:spPr>
        <a:noFill/>
        <a:ln w="25400">
          <a:noFill/>
        </a:ln>
      </c:spPr>
    </c:title>
    <c:plotArea>
      <c:layout/>
      <c:barChart>
        <c:barDir val="col"/>
        <c:grouping val="stacked"/>
        <c:ser>
          <c:idx val="0"/>
          <c:order val="0"/>
          <c:tx>
            <c:strRef>
              <c:f>'Product Distribution Trend'!$B$50</c:f>
              <c:strCache>
                <c:ptCount val="1"/>
                <c:pt idx="0">
                  <c:v>ASDC</c:v>
                </c:pt>
              </c:strCache>
            </c:strRef>
          </c:tx>
          <c:spPr>
            <a:gradFill rotWithShape="0">
              <a:gsLst>
                <a:gs pos="0">
                  <a:srgbClr val="A2BFF8"/>
                </a:gs>
                <a:gs pos="100000">
                  <a:srgbClr val="3670B6"/>
                </a:gs>
              </a:gsLst>
              <a:lin ang="5400000"/>
            </a:gradFill>
            <a:ln w="25400">
              <a:noFill/>
            </a:ln>
            <a:effectLst>
              <a:outerShdw dist="35921" dir="2700000" algn="br">
                <a:srgbClr val="000000"/>
              </a:outerShdw>
            </a:effectLst>
          </c:spPr>
          <c:cat>
            <c:strRef>
              <c:f>'Product Distribution Trend'!$A$51:$A$63</c:f>
              <c:strCache>
                <c:ptCount val="13"/>
                <c:pt idx="0">
                  <c:v>FY00</c:v>
                </c:pt>
                <c:pt idx="1">
                  <c:v>FY01</c:v>
                </c:pt>
                <c:pt idx="2">
                  <c:v>FY02</c:v>
                </c:pt>
                <c:pt idx="3">
                  <c:v>FY03</c:v>
                </c:pt>
                <c:pt idx="4">
                  <c:v>FY04</c:v>
                </c:pt>
                <c:pt idx="5">
                  <c:v>FY05</c:v>
                </c:pt>
                <c:pt idx="6">
                  <c:v>FY06</c:v>
                </c:pt>
                <c:pt idx="7">
                  <c:v>FY07</c:v>
                </c:pt>
                <c:pt idx="8">
                  <c:v>FY08</c:v>
                </c:pt>
                <c:pt idx="9">
                  <c:v>FY09</c:v>
                </c:pt>
                <c:pt idx="10">
                  <c:v>FY10</c:v>
                </c:pt>
                <c:pt idx="11">
                  <c:v>FY11</c:v>
                </c:pt>
                <c:pt idx="12">
                  <c:v>FY12</c:v>
                </c:pt>
              </c:strCache>
            </c:strRef>
          </c:cat>
          <c:val>
            <c:numRef>
              <c:f>'Product Distribution Trend'!$B$51:$B$63</c:f>
              <c:numCache>
                <c:formatCode>#,##0.00</c:formatCode>
                <c:ptCount val="13"/>
                <c:pt idx="0">
                  <c:v>0.22028700000000001</c:v>
                </c:pt>
                <c:pt idx="1">
                  <c:v>0.96677800000000003</c:v>
                </c:pt>
                <c:pt idx="2">
                  <c:v>3.681108</c:v>
                </c:pt>
                <c:pt idx="3">
                  <c:v>4.15219</c:v>
                </c:pt>
                <c:pt idx="4">
                  <c:v>6.7723560000000003</c:v>
                </c:pt>
                <c:pt idx="5">
                  <c:v>5.6970169999999998</c:v>
                </c:pt>
                <c:pt idx="6">
                  <c:v>7.7782669999999996</c:v>
                </c:pt>
                <c:pt idx="7">
                  <c:v>7.324192</c:v>
                </c:pt>
                <c:pt idx="8">
                  <c:v>3.5718839999999998</c:v>
                </c:pt>
                <c:pt idx="9">
                  <c:v>5.1073000000000004</c:v>
                </c:pt>
                <c:pt idx="10">
                  <c:v>4.4062020000000004</c:v>
                </c:pt>
                <c:pt idx="11">
                  <c:v>5.042249</c:v>
                </c:pt>
                <c:pt idx="12">
                  <c:v>10.626249</c:v>
                </c:pt>
              </c:numCache>
            </c:numRef>
          </c:val>
        </c:ser>
        <c:ser>
          <c:idx val="1"/>
          <c:order val="1"/>
          <c:tx>
            <c:strRef>
              <c:f>'Product Distribution Trend'!$C$50</c:f>
              <c:strCache>
                <c:ptCount val="1"/>
                <c:pt idx="0">
                  <c:v>ASF</c:v>
                </c:pt>
              </c:strCache>
            </c:strRef>
          </c:tx>
          <c:spPr>
            <a:gradFill rotWithShape="0">
              <a:gsLst>
                <a:gs pos="0">
                  <a:srgbClr val="FAA1A0"/>
                </a:gs>
                <a:gs pos="100000">
                  <a:srgbClr val="B93734"/>
                </a:gs>
              </a:gsLst>
              <a:lin ang="5400000"/>
            </a:gradFill>
            <a:ln w="25400">
              <a:noFill/>
            </a:ln>
            <a:effectLst>
              <a:outerShdw dist="35921" dir="2700000" algn="br">
                <a:srgbClr val="000000"/>
              </a:outerShdw>
            </a:effectLst>
          </c:spPr>
          <c:cat>
            <c:strRef>
              <c:f>'Product Distribution Trend'!$A$51:$A$63</c:f>
              <c:strCache>
                <c:ptCount val="13"/>
                <c:pt idx="0">
                  <c:v>FY00</c:v>
                </c:pt>
                <c:pt idx="1">
                  <c:v>FY01</c:v>
                </c:pt>
                <c:pt idx="2">
                  <c:v>FY02</c:v>
                </c:pt>
                <c:pt idx="3">
                  <c:v>FY03</c:v>
                </c:pt>
                <c:pt idx="4">
                  <c:v>FY04</c:v>
                </c:pt>
                <c:pt idx="5">
                  <c:v>FY05</c:v>
                </c:pt>
                <c:pt idx="6">
                  <c:v>FY06</c:v>
                </c:pt>
                <c:pt idx="7">
                  <c:v>FY07</c:v>
                </c:pt>
                <c:pt idx="8">
                  <c:v>FY08</c:v>
                </c:pt>
                <c:pt idx="9">
                  <c:v>FY09</c:v>
                </c:pt>
                <c:pt idx="10">
                  <c:v>FY10</c:v>
                </c:pt>
                <c:pt idx="11">
                  <c:v>FY11</c:v>
                </c:pt>
                <c:pt idx="12">
                  <c:v>FY12</c:v>
                </c:pt>
              </c:strCache>
            </c:strRef>
          </c:cat>
          <c:val>
            <c:numRef>
              <c:f>'Product Distribution Trend'!$C$51:$C$63</c:f>
              <c:numCache>
                <c:formatCode>#,##0.00</c:formatCode>
                <c:ptCount val="13"/>
                <c:pt idx="0">
                  <c:v>1.03E-4</c:v>
                </c:pt>
                <c:pt idx="1">
                  <c:v>2.1289999999999998E-3</c:v>
                </c:pt>
                <c:pt idx="2">
                  <c:v>2.9940000000000001E-3</c:v>
                </c:pt>
                <c:pt idx="3">
                  <c:v>2.7172000000000002E-2</c:v>
                </c:pt>
                <c:pt idx="4">
                  <c:v>6.191E-2</c:v>
                </c:pt>
                <c:pt idx="5">
                  <c:v>5.7355999999999997E-2</c:v>
                </c:pt>
                <c:pt idx="6">
                  <c:v>3.5497000000000001E-2</c:v>
                </c:pt>
                <c:pt idx="7">
                  <c:v>4.8910000000000002E-2</c:v>
                </c:pt>
                <c:pt idx="8">
                  <c:v>0.30386999999999997</c:v>
                </c:pt>
                <c:pt idx="9">
                  <c:v>0.47285700000000003</c:v>
                </c:pt>
                <c:pt idx="10">
                  <c:v>0.101671</c:v>
                </c:pt>
                <c:pt idx="11">
                  <c:v>0.36860900000000002</c:v>
                </c:pt>
                <c:pt idx="12">
                  <c:v>0.846248</c:v>
                </c:pt>
              </c:numCache>
            </c:numRef>
          </c:val>
        </c:ser>
        <c:ser>
          <c:idx val="2"/>
          <c:order val="2"/>
          <c:tx>
            <c:strRef>
              <c:f>'Product Distribution Trend'!$D$50</c:f>
              <c:strCache>
                <c:ptCount val="1"/>
                <c:pt idx="0">
                  <c:v>CDDIS</c:v>
                </c:pt>
              </c:strCache>
            </c:strRef>
          </c:tx>
          <c:spPr>
            <a:gradFill rotWithShape="0">
              <a:gsLst>
                <a:gs pos="0">
                  <a:srgbClr val="D4F4A6"/>
                </a:gs>
                <a:gs pos="100000">
                  <a:srgbClr val="8DB241"/>
                </a:gs>
              </a:gsLst>
              <a:lin ang="5400000"/>
            </a:gradFill>
            <a:ln w="25400">
              <a:noFill/>
            </a:ln>
            <a:effectLst>
              <a:outerShdw dist="35921" dir="2700000" algn="br">
                <a:srgbClr val="000000"/>
              </a:outerShdw>
            </a:effectLst>
          </c:spPr>
          <c:cat>
            <c:strRef>
              <c:f>'Product Distribution Trend'!$A$51:$A$63</c:f>
              <c:strCache>
                <c:ptCount val="13"/>
                <c:pt idx="0">
                  <c:v>FY00</c:v>
                </c:pt>
                <c:pt idx="1">
                  <c:v>FY01</c:v>
                </c:pt>
                <c:pt idx="2">
                  <c:v>FY02</c:v>
                </c:pt>
                <c:pt idx="3">
                  <c:v>FY03</c:v>
                </c:pt>
                <c:pt idx="4">
                  <c:v>FY04</c:v>
                </c:pt>
                <c:pt idx="5">
                  <c:v>FY05</c:v>
                </c:pt>
                <c:pt idx="6">
                  <c:v>FY06</c:v>
                </c:pt>
                <c:pt idx="7">
                  <c:v>FY07</c:v>
                </c:pt>
                <c:pt idx="8">
                  <c:v>FY08</c:v>
                </c:pt>
                <c:pt idx="9">
                  <c:v>FY09</c:v>
                </c:pt>
                <c:pt idx="10">
                  <c:v>FY10</c:v>
                </c:pt>
                <c:pt idx="11">
                  <c:v>FY11</c:v>
                </c:pt>
                <c:pt idx="12">
                  <c:v>FY12</c:v>
                </c:pt>
              </c:strCache>
            </c:strRef>
          </c:cat>
          <c:val>
            <c:numRef>
              <c:f>'Product Distribution Trend'!$D$51:$D$63</c:f>
              <c:numCache>
                <c:formatCode>#,##0.00</c:formatCode>
                <c:ptCount val="13"/>
                <c:pt idx="0">
                  <c:v>0</c:v>
                </c:pt>
                <c:pt idx="1">
                  <c:v>0</c:v>
                </c:pt>
                <c:pt idx="2">
                  <c:v>0</c:v>
                </c:pt>
                <c:pt idx="3">
                  <c:v>0</c:v>
                </c:pt>
                <c:pt idx="4">
                  <c:v>0</c:v>
                </c:pt>
                <c:pt idx="5">
                  <c:v>0</c:v>
                </c:pt>
                <c:pt idx="6">
                  <c:v>0</c:v>
                </c:pt>
                <c:pt idx="7">
                  <c:v>0</c:v>
                </c:pt>
                <c:pt idx="8">
                  <c:v>0</c:v>
                </c:pt>
                <c:pt idx="9">
                  <c:v>37.058059999999998</c:v>
                </c:pt>
                <c:pt idx="10">
                  <c:v>52.599871</c:v>
                </c:pt>
                <c:pt idx="11">
                  <c:v>112.330657</c:v>
                </c:pt>
                <c:pt idx="12">
                  <c:v>120.025964</c:v>
                </c:pt>
              </c:numCache>
            </c:numRef>
          </c:val>
        </c:ser>
        <c:ser>
          <c:idx val="3"/>
          <c:order val="3"/>
          <c:tx>
            <c:strRef>
              <c:f>'Product Distribution Trend'!$E$50</c:f>
              <c:strCache>
                <c:ptCount val="1"/>
                <c:pt idx="0">
                  <c:v>GESDISC</c:v>
                </c:pt>
              </c:strCache>
            </c:strRef>
          </c:tx>
          <c:spPr>
            <a:gradFill rotWithShape="0">
              <a:gsLst>
                <a:gs pos="0">
                  <a:srgbClr val="C5B3E2"/>
                </a:gs>
                <a:gs pos="100000">
                  <a:srgbClr val="704F97"/>
                </a:gs>
              </a:gsLst>
              <a:lin ang="5400000"/>
            </a:gradFill>
            <a:ln w="25400">
              <a:noFill/>
            </a:ln>
            <a:effectLst>
              <a:outerShdw dist="35921" dir="2700000" algn="br">
                <a:srgbClr val="000000"/>
              </a:outerShdw>
            </a:effectLst>
          </c:spPr>
          <c:cat>
            <c:strRef>
              <c:f>'Product Distribution Trend'!$A$51:$A$63</c:f>
              <c:strCache>
                <c:ptCount val="13"/>
                <c:pt idx="0">
                  <c:v>FY00</c:v>
                </c:pt>
                <c:pt idx="1">
                  <c:v>FY01</c:v>
                </c:pt>
                <c:pt idx="2">
                  <c:v>FY02</c:v>
                </c:pt>
                <c:pt idx="3">
                  <c:v>FY03</c:v>
                </c:pt>
                <c:pt idx="4">
                  <c:v>FY04</c:v>
                </c:pt>
                <c:pt idx="5">
                  <c:v>FY05</c:v>
                </c:pt>
                <c:pt idx="6">
                  <c:v>FY06</c:v>
                </c:pt>
                <c:pt idx="7">
                  <c:v>FY07</c:v>
                </c:pt>
                <c:pt idx="8">
                  <c:v>FY08</c:v>
                </c:pt>
                <c:pt idx="9">
                  <c:v>FY09</c:v>
                </c:pt>
                <c:pt idx="10">
                  <c:v>FY10</c:v>
                </c:pt>
                <c:pt idx="11">
                  <c:v>FY11</c:v>
                </c:pt>
                <c:pt idx="12">
                  <c:v>FY12</c:v>
                </c:pt>
              </c:strCache>
            </c:strRef>
          </c:cat>
          <c:val>
            <c:numRef>
              <c:f>'Product Distribution Trend'!$E$51:$E$63</c:f>
              <c:numCache>
                <c:formatCode>#,##0.00</c:formatCode>
                <c:ptCount val="13"/>
                <c:pt idx="0">
                  <c:v>2.3352249999999999</c:v>
                </c:pt>
                <c:pt idx="1">
                  <c:v>2.635491</c:v>
                </c:pt>
                <c:pt idx="2">
                  <c:v>5.2764949999999997</c:v>
                </c:pt>
                <c:pt idx="3">
                  <c:v>10.918177</c:v>
                </c:pt>
                <c:pt idx="4">
                  <c:v>15.665039</c:v>
                </c:pt>
                <c:pt idx="5">
                  <c:v>26.553149999999999</c:v>
                </c:pt>
                <c:pt idx="6">
                  <c:v>41.413795</c:v>
                </c:pt>
                <c:pt idx="7">
                  <c:v>30.983453000000001</c:v>
                </c:pt>
                <c:pt idx="8">
                  <c:v>38.747579999999999</c:v>
                </c:pt>
                <c:pt idx="9">
                  <c:v>54.500664</c:v>
                </c:pt>
                <c:pt idx="10">
                  <c:v>84.223157999999998</c:v>
                </c:pt>
                <c:pt idx="11">
                  <c:v>133.841386</c:v>
                </c:pt>
                <c:pt idx="12">
                  <c:v>168.67674700000001</c:v>
                </c:pt>
              </c:numCache>
            </c:numRef>
          </c:val>
        </c:ser>
        <c:ser>
          <c:idx val="4"/>
          <c:order val="4"/>
          <c:tx>
            <c:strRef>
              <c:f>'Product Distribution Trend'!$F$50</c:f>
              <c:strCache>
                <c:ptCount val="1"/>
                <c:pt idx="0">
                  <c:v>GHRC</c:v>
                </c:pt>
              </c:strCache>
            </c:strRef>
          </c:tx>
          <c:spPr>
            <a:gradFill rotWithShape="0">
              <a:gsLst>
                <a:gs pos="0">
                  <a:srgbClr val="9DE2FF"/>
                </a:gs>
                <a:gs pos="100000">
                  <a:srgbClr val="31A1C0"/>
                </a:gs>
              </a:gsLst>
              <a:lin ang="5400000"/>
            </a:gradFill>
            <a:ln w="25400">
              <a:noFill/>
            </a:ln>
            <a:effectLst>
              <a:outerShdw dist="35921" dir="2700000" algn="br">
                <a:srgbClr val="000000"/>
              </a:outerShdw>
            </a:effectLst>
          </c:spPr>
          <c:cat>
            <c:strRef>
              <c:f>'Product Distribution Trend'!$A$51:$A$63</c:f>
              <c:strCache>
                <c:ptCount val="13"/>
                <c:pt idx="0">
                  <c:v>FY00</c:v>
                </c:pt>
                <c:pt idx="1">
                  <c:v>FY01</c:v>
                </c:pt>
                <c:pt idx="2">
                  <c:v>FY02</c:v>
                </c:pt>
                <c:pt idx="3">
                  <c:v>FY03</c:v>
                </c:pt>
                <c:pt idx="4">
                  <c:v>FY04</c:v>
                </c:pt>
                <c:pt idx="5">
                  <c:v>FY05</c:v>
                </c:pt>
                <c:pt idx="6">
                  <c:v>FY06</c:v>
                </c:pt>
                <c:pt idx="7">
                  <c:v>FY07</c:v>
                </c:pt>
                <c:pt idx="8">
                  <c:v>FY08</c:v>
                </c:pt>
                <c:pt idx="9">
                  <c:v>FY09</c:v>
                </c:pt>
                <c:pt idx="10">
                  <c:v>FY10</c:v>
                </c:pt>
                <c:pt idx="11">
                  <c:v>FY11</c:v>
                </c:pt>
                <c:pt idx="12">
                  <c:v>FY12</c:v>
                </c:pt>
              </c:strCache>
            </c:strRef>
          </c:cat>
          <c:val>
            <c:numRef>
              <c:f>'Product Distribution Trend'!$F$51:$F$63</c:f>
              <c:numCache>
                <c:formatCode>#,##0.00</c:formatCode>
                <c:ptCount val="13"/>
                <c:pt idx="0">
                  <c:v>0.97013799999999994</c:v>
                </c:pt>
                <c:pt idx="1">
                  <c:v>1.0332300000000001</c:v>
                </c:pt>
                <c:pt idx="2">
                  <c:v>1.4161619999999999</c:v>
                </c:pt>
                <c:pt idx="3">
                  <c:v>4.6828409999999998</c:v>
                </c:pt>
                <c:pt idx="4">
                  <c:v>3.396452</c:v>
                </c:pt>
                <c:pt idx="5">
                  <c:v>3.5840399999999999</c:v>
                </c:pt>
                <c:pt idx="6">
                  <c:v>4.0528529999999998</c:v>
                </c:pt>
                <c:pt idx="7">
                  <c:v>9.2883189999999995</c:v>
                </c:pt>
                <c:pt idx="8">
                  <c:v>10.177527</c:v>
                </c:pt>
                <c:pt idx="9">
                  <c:v>5.6774750000000003</c:v>
                </c:pt>
                <c:pt idx="10">
                  <c:v>0.65940500000000002</c:v>
                </c:pt>
                <c:pt idx="11">
                  <c:v>0.72013300000000002</c:v>
                </c:pt>
                <c:pt idx="12">
                  <c:v>0.79108500000000004</c:v>
                </c:pt>
              </c:numCache>
            </c:numRef>
          </c:val>
        </c:ser>
        <c:ser>
          <c:idx val="5"/>
          <c:order val="5"/>
          <c:tx>
            <c:strRef>
              <c:f>'Product Distribution Trend'!$G$50</c:f>
              <c:strCache>
                <c:ptCount val="1"/>
                <c:pt idx="0">
                  <c:v>LPDAAC</c:v>
                </c:pt>
              </c:strCache>
            </c:strRef>
          </c:tx>
          <c:spPr>
            <a:gradFill rotWithShape="0">
              <a:gsLst>
                <a:gs pos="0">
                  <a:srgbClr val="FFB885"/>
                </a:gs>
                <a:gs pos="100000">
                  <a:srgbClr val="F28225"/>
                </a:gs>
              </a:gsLst>
              <a:lin ang="5400000"/>
            </a:gradFill>
            <a:ln w="25400">
              <a:noFill/>
            </a:ln>
            <a:effectLst>
              <a:outerShdw dist="35921" dir="2700000" algn="br">
                <a:srgbClr val="000000"/>
              </a:outerShdw>
            </a:effectLst>
          </c:spPr>
          <c:cat>
            <c:strRef>
              <c:f>'Product Distribution Trend'!$A$51:$A$63</c:f>
              <c:strCache>
                <c:ptCount val="13"/>
                <c:pt idx="0">
                  <c:v>FY00</c:v>
                </c:pt>
                <c:pt idx="1">
                  <c:v>FY01</c:v>
                </c:pt>
                <c:pt idx="2">
                  <c:v>FY02</c:v>
                </c:pt>
                <c:pt idx="3">
                  <c:v>FY03</c:v>
                </c:pt>
                <c:pt idx="4">
                  <c:v>FY04</c:v>
                </c:pt>
                <c:pt idx="5">
                  <c:v>FY05</c:v>
                </c:pt>
                <c:pt idx="6">
                  <c:v>FY06</c:v>
                </c:pt>
                <c:pt idx="7">
                  <c:v>FY07</c:v>
                </c:pt>
                <c:pt idx="8">
                  <c:v>FY08</c:v>
                </c:pt>
                <c:pt idx="9">
                  <c:v>FY09</c:v>
                </c:pt>
                <c:pt idx="10">
                  <c:v>FY10</c:v>
                </c:pt>
                <c:pt idx="11">
                  <c:v>FY11</c:v>
                </c:pt>
                <c:pt idx="12">
                  <c:v>FY12</c:v>
                </c:pt>
              </c:strCache>
            </c:strRef>
          </c:cat>
          <c:val>
            <c:numRef>
              <c:f>'Product Distribution Trend'!$G$51:$G$63</c:f>
              <c:numCache>
                <c:formatCode>#,##0.00</c:formatCode>
                <c:ptCount val="13"/>
                <c:pt idx="0">
                  <c:v>0.61549900000000002</c:v>
                </c:pt>
                <c:pt idx="1">
                  <c:v>1.2371300000000001</c:v>
                </c:pt>
                <c:pt idx="2">
                  <c:v>4.6335160000000002</c:v>
                </c:pt>
                <c:pt idx="3">
                  <c:v>3.7176749999999998</c:v>
                </c:pt>
                <c:pt idx="4">
                  <c:v>8.9044319999999999</c:v>
                </c:pt>
                <c:pt idx="5">
                  <c:v>15.084555</c:v>
                </c:pt>
                <c:pt idx="6">
                  <c:v>11.929658999999999</c:v>
                </c:pt>
                <c:pt idx="7">
                  <c:v>24.321784000000001</c:v>
                </c:pt>
                <c:pt idx="8">
                  <c:v>16.757476</c:v>
                </c:pt>
                <c:pt idx="9">
                  <c:v>38.827043000000003</c:v>
                </c:pt>
                <c:pt idx="10">
                  <c:v>51.945273</c:v>
                </c:pt>
                <c:pt idx="11">
                  <c:v>63.965963000000002</c:v>
                </c:pt>
                <c:pt idx="12">
                  <c:v>70.588599000000002</c:v>
                </c:pt>
              </c:numCache>
            </c:numRef>
          </c:val>
        </c:ser>
        <c:ser>
          <c:idx val="6"/>
          <c:order val="6"/>
          <c:tx>
            <c:strRef>
              <c:f>'Product Distribution Trend'!$H$50</c:f>
              <c:strCache>
                <c:ptCount val="1"/>
                <c:pt idx="0">
                  <c:v>MODAPS</c:v>
                </c:pt>
              </c:strCache>
            </c:strRef>
          </c:tx>
          <c:spPr>
            <a:gradFill rotWithShape="0">
              <a:gsLst>
                <a:gs pos="0">
                  <a:srgbClr val="B6D1FF"/>
                </a:gs>
                <a:gs pos="100000">
                  <a:srgbClr val="8AA7D8"/>
                </a:gs>
              </a:gsLst>
              <a:lin ang="5400000"/>
            </a:gradFill>
            <a:ln w="25400">
              <a:noFill/>
            </a:ln>
            <a:effectLst>
              <a:outerShdw dist="35921" dir="2700000" algn="br">
                <a:srgbClr val="000000"/>
              </a:outerShdw>
            </a:effectLst>
          </c:spPr>
          <c:cat>
            <c:strRef>
              <c:f>'Product Distribution Trend'!$A$51:$A$63</c:f>
              <c:strCache>
                <c:ptCount val="13"/>
                <c:pt idx="0">
                  <c:v>FY00</c:v>
                </c:pt>
                <c:pt idx="1">
                  <c:v>FY01</c:v>
                </c:pt>
                <c:pt idx="2">
                  <c:v>FY02</c:v>
                </c:pt>
                <c:pt idx="3">
                  <c:v>FY03</c:v>
                </c:pt>
                <c:pt idx="4">
                  <c:v>FY04</c:v>
                </c:pt>
                <c:pt idx="5">
                  <c:v>FY05</c:v>
                </c:pt>
                <c:pt idx="6">
                  <c:v>FY06</c:v>
                </c:pt>
                <c:pt idx="7">
                  <c:v>FY07</c:v>
                </c:pt>
                <c:pt idx="8">
                  <c:v>FY08</c:v>
                </c:pt>
                <c:pt idx="9">
                  <c:v>FY09</c:v>
                </c:pt>
                <c:pt idx="10">
                  <c:v>FY10</c:v>
                </c:pt>
                <c:pt idx="11">
                  <c:v>FY11</c:v>
                </c:pt>
                <c:pt idx="12">
                  <c:v>FY12</c:v>
                </c:pt>
              </c:strCache>
            </c:strRef>
          </c:cat>
          <c:val>
            <c:numRef>
              <c:f>'Product Distribution Trend'!$H$51:$H$63</c:f>
              <c:numCache>
                <c:formatCode>#,##0.00</c:formatCode>
                <c:ptCount val="13"/>
                <c:pt idx="0">
                  <c:v>0</c:v>
                </c:pt>
                <c:pt idx="1">
                  <c:v>0</c:v>
                </c:pt>
                <c:pt idx="2">
                  <c:v>0</c:v>
                </c:pt>
                <c:pt idx="3">
                  <c:v>0</c:v>
                </c:pt>
                <c:pt idx="4">
                  <c:v>0</c:v>
                </c:pt>
                <c:pt idx="5">
                  <c:v>0</c:v>
                </c:pt>
                <c:pt idx="6">
                  <c:v>1.668191</c:v>
                </c:pt>
                <c:pt idx="7">
                  <c:v>33.357463000000003</c:v>
                </c:pt>
                <c:pt idx="8">
                  <c:v>47.736139999999999</c:v>
                </c:pt>
                <c:pt idx="9">
                  <c:v>47.205446000000002</c:v>
                </c:pt>
                <c:pt idx="10">
                  <c:v>79.756398000000004</c:v>
                </c:pt>
                <c:pt idx="11">
                  <c:v>98.766036999999997</c:v>
                </c:pt>
                <c:pt idx="12">
                  <c:v>95.246110000000002</c:v>
                </c:pt>
              </c:numCache>
            </c:numRef>
          </c:val>
        </c:ser>
        <c:ser>
          <c:idx val="7"/>
          <c:order val="7"/>
          <c:tx>
            <c:strRef>
              <c:f>'Product Distribution Trend'!$I$50</c:f>
              <c:strCache>
                <c:ptCount val="1"/>
                <c:pt idx="0">
                  <c:v>NSIDC</c:v>
                </c:pt>
              </c:strCache>
            </c:strRef>
          </c:tx>
          <c:spPr>
            <a:gradFill rotWithShape="0">
              <a:gsLst>
                <a:gs pos="0">
                  <a:srgbClr val="FFB6B4"/>
                </a:gs>
                <a:gs pos="100000">
                  <a:srgbClr val="DA8A89"/>
                </a:gs>
              </a:gsLst>
              <a:lin ang="5400000"/>
            </a:gradFill>
            <a:ln w="25400">
              <a:noFill/>
            </a:ln>
            <a:effectLst>
              <a:outerShdw dist="35921" dir="2700000" algn="br">
                <a:srgbClr val="000000"/>
              </a:outerShdw>
            </a:effectLst>
          </c:spPr>
          <c:cat>
            <c:strRef>
              <c:f>'Product Distribution Trend'!$A$51:$A$63</c:f>
              <c:strCache>
                <c:ptCount val="13"/>
                <c:pt idx="0">
                  <c:v>FY00</c:v>
                </c:pt>
                <c:pt idx="1">
                  <c:v>FY01</c:v>
                </c:pt>
                <c:pt idx="2">
                  <c:v>FY02</c:v>
                </c:pt>
                <c:pt idx="3">
                  <c:v>FY03</c:v>
                </c:pt>
                <c:pt idx="4">
                  <c:v>FY04</c:v>
                </c:pt>
                <c:pt idx="5">
                  <c:v>FY05</c:v>
                </c:pt>
                <c:pt idx="6">
                  <c:v>FY06</c:v>
                </c:pt>
                <c:pt idx="7">
                  <c:v>FY07</c:v>
                </c:pt>
                <c:pt idx="8">
                  <c:v>FY08</c:v>
                </c:pt>
                <c:pt idx="9">
                  <c:v>FY09</c:v>
                </c:pt>
                <c:pt idx="10">
                  <c:v>FY10</c:v>
                </c:pt>
                <c:pt idx="11">
                  <c:v>FY11</c:v>
                </c:pt>
                <c:pt idx="12">
                  <c:v>FY12</c:v>
                </c:pt>
              </c:strCache>
            </c:strRef>
          </c:cat>
          <c:val>
            <c:numRef>
              <c:f>'Product Distribution Trend'!$I$51:$I$63</c:f>
              <c:numCache>
                <c:formatCode>#,##0.00</c:formatCode>
                <c:ptCount val="13"/>
                <c:pt idx="0">
                  <c:v>0.12768199999999999</c:v>
                </c:pt>
                <c:pt idx="1">
                  <c:v>0.24507000000000001</c:v>
                </c:pt>
                <c:pt idx="2">
                  <c:v>0.39949600000000002</c:v>
                </c:pt>
                <c:pt idx="3">
                  <c:v>0.85816700000000001</c:v>
                </c:pt>
                <c:pt idx="4">
                  <c:v>0.959229</c:v>
                </c:pt>
                <c:pt idx="5">
                  <c:v>1.798149</c:v>
                </c:pt>
                <c:pt idx="6">
                  <c:v>4.6873430000000003</c:v>
                </c:pt>
                <c:pt idx="7">
                  <c:v>8.1320409999999992</c:v>
                </c:pt>
                <c:pt idx="8">
                  <c:v>10.732725</c:v>
                </c:pt>
                <c:pt idx="9">
                  <c:v>17.247733</c:v>
                </c:pt>
                <c:pt idx="10">
                  <c:v>22.897912999999999</c:v>
                </c:pt>
                <c:pt idx="11">
                  <c:v>20.180631999999999</c:v>
                </c:pt>
                <c:pt idx="12">
                  <c:v>24.339347</c:v>
                </c:pt>
              </c:numCache>
            </c:numRef>
          </c:val>
        </c:ser>
        <c:ser>
          <c:idx val="8"/>
          <c:order val="8"/>
          <c:tx>
            <c:strRef>
              <c:f>'Product Distribution Trend'!$J$50</c:f>
              <c:strCache>
                <c:ptCount val="1"/>
                <c:pt idx="0">
                  <c:v>OBPG *</c:v>
                </c:pt>
              </c:strCache>
            </c:strRef>
          </c:tx>
          <c:spPr>
            <a:gradFill rotWithShape="0">
              <a:gsLst>
                <a:gs pos="0">
                  <a:srgbClr val="E4FFBA"/>
                </a:gs>
                <a:gs pos="100000">
                  <a:srgbClr val="BBD68E"/>
                </a:gs>
              </a:gsLst>
              <a:lin ang="5400000"/>
            </a:gradFill>
            <a:ln w="25400">
              <a:noFill/>
            </a:ln>
            <a:effectLst>
              <a:outerShdw dist="35921" dir="2700000" algn="br">
                <a:srgbClr val="000000"/>
              </a:outerShdw>
            </a:effectLst>
          </c:spPr>
          <c:cat>
            <c:strRef>
              <c:f>'Product Distribution Trend'!$A$51:$A$63</c:f>
              <c:strCache>
                <c:ptCount val="13"/>
                <c:pt idx="0">
                  <c:v>FY00</c:v>
                </c:pt>
                <c:pt idx="1">
                  <c:v>FY01</c:v>
                </c:pt>
                <c:pt idx="2">
                  <c:v>FY02</c:v>
                </c:pt>
                <c:pt idx="3">
                  <c:v>FY03</c:v>
                </c:pt>
                <c:pt idx="4">
                  <c:v>FY04</c:v>
                </c:pt>
                <c:pt idx="5">
                  <c:v>FY05</c:v>
                </c:pt>
                <c:pt idx="6">
                  <c:v>FY06</c:v>
                </c:pt>
                <c:pt idx="7">
                  <c:v>FY07</c:v>
                </c:pt>
                <c:pt idx="8">
                  <c:v>FY08</c:v>
                </c:pt>
                <c:pt idx="9">
                  <c:v>FY09</c:v>
                </c:pt>
                <c:pt idx="10">
                  <c:v>FY10</c:v>
                </c:pt>
                <c:pt idx="11">
                  <c:v>FY11</c:v>
                </c:pt>
                <c:pt idx="12">
                  <c:v>FY12</c:v>
                </c:pt>
              </c:strCache>
            </c:strRef>
          </c:cat>
          <c:val>
            <c:numRef>
              <c:f>'Product Distribution Trend'!$J$51:$J$63</c:f>
              <c:numCache>
                <c:formatCode>#,##0.00</c:formatCode>
                <c:ptCount val="13"/>
                <c:pt idx="0">
                  <c:v>0</c:v>
                </c:pt>
                <c:pt idx="1">
                  <c:v>0</c:v>
                </c:pt>
                <c:pt idx="2">
                  <c:v>0</c:v>
                </c:pt>
                <c:pt idx="3">
                  <c:v>0</c:v>
                </c:pt>
                <c:pt idx="4">
                  <c:v>0.29478399999999999</c:v>
                </c:pt>
                <c:pt idx="5">
                  <c:v>1.705891</c:v>
                </c:pt>
                <c:pt idx="6">
                  <c:v>4.9097</c:v>
                </c:pt>
                <c:pt idx="7">
                  <c:v>7.0392739999999998</c:v>
                </c:pt>
                <c:pt idx="8">
                  <c:v>10.672893999999999</c:v>
                </c:pt>
                <c:pt idx="9">
                  <c:v>8.655132</c:v>
                </c:pt>
                <c:pt idx="10">
                  <c:v>12.42596</c:v>
                </c:pt>
                <c:pt idx="11">
                  <c:v>20.538207</c:v>
                </c:pt>
                <c:pt idx="12">
                  <c:v>16.768246000000001</c:v>
                </c:pt>
              </c:numCache>
            </c:numRef>
          </c:val>
        </c:ser>
        <c:ser>
          <c:idx val="9"/>
          <c:order val="9"/>
          <c:tx>
            <c:strRef>
              <c:f>'Product Distribution Trend'!$K$50</c:f>
              <c:strCache>
                <c:ptCount val="1"/>
                <c:pt idx="0">
                  <c:v>ORNL</c:v>
                </c:pt>
              </c:strCache>
            </c:strRef>
          </c:tx>
          <c:spPr>
            <a:gradFill rotWithShape="0">
              <a:gsLst>
                <a:gs pos="0">
                  <a:srgbClr val="D6C5F1"/>
                </a:gs>
                <a:gs pos="100000">
                  <a:srgbClr val="A896C2"/>
                </a:gs>
              </a:gsLst>
              <a:lin ang="5400000"/>
            </a:gradFill>
            <a:ln w="25400">
              <a:noFill/>
            </a:ln>
            <a:effectLst>
              <a:outerShdw dist="35921" dir="2700000" algn="br">
                <a:srgbClr val="000000"/>
              </a:outerShdw>
            </a:effectLst>
          </c:spPr>
          <c:cat>
            <c:strRef>
              <c:f>'Product Distribution Trend'!$A$51:$A$63</c:f>
              <c:strCache>
                <c:ptCount val="13"/>
                <c:pt idx="0">
                  <c:v>FY00</c:v>
                </c:pt>
                <c:pt idx="1">
                  <c:v>FY01</c:v>
                </c:pt>
                <c:pt idx="2">
                  <c:v>FY02</c:v>
                </c:pt>
                <c:pt idx="3">
                  <c:v>FY03</c:v>
                </c:pt>
                <c:pt idx="4">
                  <c:v>FY04</c:v>
                </c:pt>
                <c:pt idx="5">
                  <c:v>FY05</c:v>
                </c:pt>
                <c:pt idx="6">
                  <c:v>FY06</c:v>
                </c:pt>
                <c:pt idx="7">
                  <c:v>FY07</c:v>
                </c:pt>
                <c:pt idx="8">
                  <c:v>FY08</c:v>
                </c:pt>
                <c:pt idx="9">
                  <c:v>FY09</c:v>
                </c:pt>
                <c:pt idx="10">
                  <c:v>FY10</c:v>
                </c:pt>
                <c:pt idx="11">
                  <c:v>FY11</c:v>
                </c:pt>
                <c:pt idx="12">
                  <c:v>FY12</c:v>
                </c:pt>
              </c:strCache>
            </c:strRef>
          </c:cat>
          <c:val>
            <c:numRef>
              <c:f>'Product Distribution Trend'!$K$51:$K$63</c:f>
              <c:numCache>
                <c:formatCode>#,##0.00</c:formatCode>
                <c:ptCount val="13"/>
                <c:pt idx="0">
                  <c:v>1.2243E-2</c:v>
                </c:pt>
                <c:pt idx="1">
                  <c:v>3.3465000000000002E-2</c:v>
                </c:pt>
                <c:pt idx="2">
                  <c:v>8.5666999999999993E-2</c:v>
                </c:pt>
                <c:pt idx="3">
                  <c:v>0.10846600000000001</c:v>
                </c:pt>
                <c:pt idx="4">
                  <c:v>0.419958</c:v>
                </c:pt>
                <c:pt idx="5">
                  <c:v>0.487377</c:v>
                </c:pt>
                <c:pt idx="6">
                  <c:v>0.36133100000000001</c:v>
                </c:pt>
                <c:pt idx="7">
                  <c:v>1.215012</c:v>
                </c:pt>
                <c:pt idx="8">
                  <c:v>0.39932299999999998</c:v>
                </c:pt>
                <c:pt idx="9">
                  <c:v>7.6994199999999999</c:v>
                </c:pt>
                <c:pt idx="10">
                  <c:v>49.882874999999999</c:v>
                </c:pt>
                <c:pt idx="11">
                  <c:v>3.194725</c:v>
                </c:pt>
                <c:pt idx="12">
                  <c:v>6.7061929999999998</c:v>
                </c:pt>
              </c:numCache>
            </c:numRef>
          </c:val>
        </c:ser>
        <c:ser>
          <c:idx val="10"/>
          <c:order val="10"/>
          <c:tx>
            <c:strRef>
              <c:f>'Product Distribution Trend'!$L$50</c:f>
              <c:strCache>
                <c:ptCount val="1"/>
                <c:pt idx="0">
                  <c:v>PO.DAAC</c:v>
                </c:pt>
              </c:strCache>
            </c:strRef>
          </c:tx>
          <c:spPr>
            <a:gradFill rotWithShape="0">
              <a:gsLst>
                <a:gs pos="0">
                  <a:srgbClr val="B2F1FF"/>
                </a:gs>
                <a:gs pos="100000">
                  <a:srgbClr val="87C8DF"/>
                </a:gs>
              </a:gsLst>
              <a:lin ang="5400000"/>
            </a:gradFill>
            <a:ln w="25400">
              <a:noFill/>
            </a:ln>
            <a:effectLst>
              <a:outerShdw dist="35921" dir="2700000" algn="br">
                <a:srgbClr val="000000"/>
              </a:outerShdw>
            </a:effectLst>
          </c:spPr>
          <c:cat>
            <c:strRef>
              <c:f>'Product Distribution Trend'!$A$51:$A$63</c:f>
              <c:strCache>
                <c:ptCount val="13"/>
                <c:pt idx="0">
                  <c:v>FY00</c:v>
                </c:pt>
                <c:pt idx="1">
                  <c:v>FY01</c:v>
                </c:pt>
                <c:pt idx="2">
                  <c:v>FY02</c:v>
                </c:pt>
                <c:pt idx="3">
                  <c:v>FY03</c:v>
                </c:pt>
                <c:pt idx="4">
                  <c:v>FY04</c:v>
                </c:pt>
                <c:pt idx="5">
                  <c:v>FY05</c:v>
                </c:pt>
                <c:pt idx="6">
                  <c:v>FY06</c:v>
                </c:pt>
                <c:pt idx="7">
                  <c:v>FY07</c:v>
                </c:pt>
                <c:pt idx="8">
                  <c:v>FY08</c:v>
                </c:pt>
                <c:pt idx="9">
                  <c:v>FY09</c:v>
                </c:pt>
                <c:pt idx="10">
                  <c:v>FY10</c:v>
                </c:pt>
                <c:pt idx="11">
                  <c:v>FY11</c:v>
                </c:pt>
                <c:pt idx="12">
                  <c:v>FY12</c:v>
                </c:pt>
              </c:strCache>
            </c:strRef>
          </c:cat>
          <c:val>
            <c:numRef>
              <c:f>'Product Distribution Trend'!$L$51:$L$63</c:f>
              <c:numCache>
                <c:formatCode>#,##0.00</c:formatCode>
                <c:ptCount val="13"/>
                <c:pt idx="0">
                  <c:v>1.0544709999999999</c:v>
                </c:pt>
                <c:pt idx="1">
                  <c:v>2.0839759999999998</c:v>
                </c:pt>
                <c:pt idx="2">
                  <c:v>3.5478139999999998</c:v>
                </c:pt>
                <c:pt idx="3">
                  <c:v>10.448394</c:v>
                </c:pt>
                <c:pt idx="4">
                  <c:v>10.301456</c:v>
                </c:pt>
                <c:pt idx="5">
                  <c:v>12.834851</c:v>
                </c:pt>
                <c:pt idx="6">
                  <c:v>13.483575999999999</c:v>
                </c:pt>
                <c:pt idx="7">
                  <c:v>5.7133310000000002</c:v>
                </c:pt>
                <c:pt idx="8">
                  <c:v>16.487646000000002</c:v>
                </c:pt>
                <c:pt idx="9">
                  <c:v>31.722079000000001</c:v>
                </c:pt>
                <c:pt idx="10">
                  <c:v>50.334622000000003</c:v>
                </c:pt>
                <c:pt idx="11">
                  <c:v>38.272939999999998</c:v>
                </c:pt>
                <c:pt idx="12">
                  <c:v>54.068233999999997</c:v>
                </c:pt>
              </c:numCache>
            </c:numRef>
          </c:val>
        </c:ser>
        <c:ser>
          <c:idx val="11"/>
          <c:order val="11"/>
          <c:tx>
            <c:strRef>
              <c:f>'Product Distribution Trend'!$M$50</c:f>
              <c:strCache>
                <c:ptCount val="1"/>
                <c:pt idx="0">
                  <c:v>SEDAC</c:v>
                </c:pt>
              </c:strCache>
            </c:strRef>
          </c:tx>
          <c:cat>
            <c:strRef>
              <c:f>'Product Distribution Trend'!$A$51:$A$63</c:f>
              <c:strCache>
                <c:ptCount val="13"/>
                <c:pt idx="0">
                  <c:v>FY00</c:v>
                </c:pt>
                <c:pt idx="1">
                  <c:v>FY01</c:v>
                </c:pt>
                <c:pt idx="2">
                  <c:v>FY02</c:v>
                </c:pt>
                <c:pt idx="3">
                  <c:v>FY03</c:v>
                </c:pt>
                <c:pt idx="4">
                  <c:v>FY04</c:v>
                </c:pt>
                <c:pt idx="5">
                  <c:v>FY05</c:v>
                </c:pt>
                <c:pt idx="6">
                  <c:v>FY06</c:v>
                </c:pt>
                <c:pt idx="7">
                  <c:v>FY07</c:v>
                </c:pt>
                <c:pt idx="8">
                  <c:v>FY08</c:v>
                </c:pt>
                <c:pt idx="9">
                  <c:v>FY09</c:v>
                </c:pt>
                <c:pt idx="10">
                  <c:v>FY10</c:v>
                </c:pt>
                <c:pt idx="11">
                  <c:v>FY11</c:v>
                </c:pt>
                <c:pt idx="12">
                  <c:v>FY12</c:v>
                </c:pt>
              </c:strCache>
            </c:strRef>
          </c:cat>
          <c:val>
            <c:numRef>
              <c:f>'Product Distribution Trend'!$M$51:$M$63</c:f>
              <c:numCache>
                <c:formatCode>#,##0.00</c:formatCode>
                <c:ptCount val="13"/>
                <c:pt idx="0">
                  <c:v>0.18817</c:v>
                </c:pt>
                <c:pt idx="1">
                  <c:v>0.25646400000000003</c:v>
                </c:pt>
                <c:pt idx="2">
                  <c:v>0.26238699999999998</c:v>
                </c:pt>
                <c:pt idx="3">
                  <c:v>0.29800700000000002</c:v>
                </c:pt>
                <c:pt idx="4">
                  <c:v>0.25190200000000001</c:v>
                </c:pt>
                <c:pt idx="5">
                  <c:v>0.25655499999999998</c:v>
                </c:pt>
                <c:pt idx="6">
                  <c:v>0.318353</c:v>
                </c:pt>
                <c:pt idx="7">
                  <c:v>0.114522</c:v>
                </c:pt>
                <c:pt idx="8">
                  <c:v>7.4131000000000002E-2</c:v>
                </c:pt>
                <c:pt idx="9">
                  <c:v>0.49062</c:v>
                </c:pt>
                <c:pt idx="10">
                  <c:v>3.5663849999999999</c:v>
                </c:pt>
                <c:pt idx="11">
                  <c:v>4.1586509999999999</c:v>
                </c:pt>
                <c:pt idx="12">
                  <c:v>1.5993269999999999</c:v>
                </c:pt>
              </c:numCache>
            </c:numRef>
          </c:val>
        </c:ser>
        <c:gapWidth val="55"/>
        <c:overlap val="100"/>
        <c:axId val="107881984"/>
        <c:axId val="107883520"/>
      </c:barChart>
      <c:catAx>
        <c:axId val="107881984"/>
        <c:scaling>
          <c:orientation val="minMax"/>
        </c:scaling>
        <c:axPos val="b"/>
        <c:numFmt formatCode="General" sourceLinked="1"/>
        <c:majorTickMark val="none"/>
        <c:tickLblPos val="nextTo"/>
        <c:spPr>
          <a:ln w="3175">
            <a:solidFill>
              <a:srgbClr val="808080"/>
            </a:solidFill>
            <a:prstDash val="solid"/>
          </a:ln>
        </c:spPr>
        <c:txPr>
          <a:bodyPr/>
          <a:lstStyle/>
          <a:p>
            <a:pPr>
              <a:defRPr sz="1200" b="1"/>
            </a:pPr>
            <a:endParaRPr lang="en-US"/>
          </a:p>
        </c:txPr>
        <c:crossAx val="107883520"/>
        <c:crosses val="autoZero"/>
        <c:auto val="1"/>
        <c:lblAlgn val="ctr"/>
        <c:lblOffset val="100"/>
      </c:catAx>
      <c:valAx>
        <c:axId val="107883520"/>
        <c:scaling>
          <c:orientation val="minMax"/>
        </c:scaling>
        <c:axPos val="l"/>
        <c:majorGridlines>
          <c:spPr>
            <a:ln w="3175">
              <a:solidFill>
                <a:srgbClr val="808080"/>
              </a:solidFill>
              <a:prstDash val="solid"/>
            </a:ln>
          </c:spPr>
        </c:majorGridlines>
        <c:title>
          <c:tx>
            <c:rich>
              <a:bodyPr rot="-5400000" vert="horz"/>
              <a:lstStyle/>
              <a:p>
                <a:pPr>
                  <a:defRPr sz="1200"/>
                </a:pPr>
                <a:r>
                  <a:rPr lang="en-US" sz="1200"/>
                  <a:t>Products Distributed (Millions)</a:t>
                </a:r>
              </a:p>
            </c:rich>
          </c:tx>
        </c:title>
        <c:numFmt formatCode="#,##0" sourceLinked="0"/>
        <c:majorTickMark val="none"/>
        <c:tickLblPos val="nextTo"/>
        <c:spPr>
          <a:ln w="3175">
            <a:solidFill>
              <a:srgbClr val="808080"/>
            </a:solidFill>
            <a:prstDash val="solid"/>
          </a:ln>
        </c:spPr>
        <c:crossAx val="107881984"/>
        <c:crosses val="autoZero"/>
        <c:crossBetween val="between"/>
      </c:valAx>
      <c:spPr>
        <a:solidFill>
          <a:srgbClr val="FFFFFF"/>
        </a:solidFill>
        <a:ln w="25400">
          <a:solidFill>
            <a:srgbClr val="808080"/>
          </a:solidFill>
        </a:ln>
      </c:spPr>
    </c:plotArea>
    <c:legend>
      <c:legendPos val="t"/>
      <c:spPr>
        <a:noFill/>
        <a:ln w="25400">
          <a:solidFill>
            <a:schemeClr val="tx1"/>
          </a:solidFill>
        </a:ln>
      </c:spPr>
      <c:txPr>
        <a:bodyPr/>
        <a:lstStyle/>
        <a:p>
          <a:pPr>
            <a:defRPr sz="920" b="0" i="0" u="none" strike="noStrike" baseline="0">
              <a:solidFill>
                <a:srgbClr val="000000"/>
              </a:solidFill>
              <a:latin typeface="Calibri"/>
              <a:ea typeface="Calibri"/>
              <a:cs typeface="Calibri"/>
            </a:defRPr>
          </a:pPr>
          <a:endParaRPr lang="en-US"/>
        </a:p>
      </c:txPr>
    </c:legend>
    <c:plotVisOnly val="1"/>
    <c:dispBlanksAs val="gap"/>
  </c:chart>
  <c:spPr>
    <a:solidFill>
      <a:srgbClr val="FFFFFF"/>
    </a:solidFill>
    <a:ln w="3175">
      <a:solidFill>
        <a:schemeClr val="tx1"/>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1421" r="0.75000000000001421"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sz="1000" b="0" i="0" u="none" strike="noStrike" baseline="0">
                <a:solidFill>
                  <a:srgbClr val="000000"/>
                </a:solidFill>
                <a:latin typeface="Calibri"/>
                <a:ea typeface="Calibri"/>
                <a:cs typeface="Calibri"/>
              </a:defRPr>
            </a:pPr>
            <a:r>
              <a:rPr lang="en-US" sz="2000" b="1" i="0" u="none" strike="noStrike" baseline="0">
                <a:solidFill>
                  <a:srgbClr val="000000"/>
                </a:solidFill>
                <a:latin typeface="Calibri"/>
              </a:rPr>
              <a:t>Volume Archived</a:t>
            </a:r>
          </a:p>
          <a:p>
            <a:pPr>
              <a:defRPr sz="1000" b="0" i="0" u="none" strike="noStrike" baseline="0">
                <a:solidFill>
                  <a:srgbClr val="000000"/>
                </a:solidFill>
                <a:latin typeface="Calibri"/>
                <a:ea typeface="Calibri"/>
                <a:cs typeface="Calibri"/>
              </a:defRPr>
            </a:pPr>
            <a:r>
              <a:rPr lang="en-US" sz="2000" b="1" i="0" u="none" strike="noStrike" baseline="0">
                <a:solidFill>
                  <a:srgbClr val="000000"/>
                </a:solidFill>
                <a:latin typeface="Calibri"/>
              </a:rPr>
              <a:t> (1,958.4 TBs)</a:t>
            </a:r>
          </a:p>
        </c:rich>
      </c:tx>
      <c:layout>
        <c:manualLayout>
          <c:xMode val="edge"/>
          <c:yMode val="edge"/>
          <c:x val="0.23432050425320658"/>
          <c:y val="0.12892441475118641"/>
        </c:manualLayout>
      </c:layout>
      <c:spPr>
        <a:noFill/>
        <a:ln w="25400">
          <a:noFill/>
        </a:ln>
      </c:spPr>
    </c:title>
    <c:plotArea>
      <c:layout>
        <c:manualLayout>
          <c:layoutTarget val="inner"/>
          <c:xMode val="edge"/>
          <c:yMode val="edge"/>
          <c:x val="0.36559216564215724"/>
          <c:y val="0.58071748878921647"/>
          <c:w val="0.25806505810034025"/>
          <c:h val="0.26905829596413217"/>
        </c:manualLayout>
      </c:layout>
      <c:pieChart>
        <c:varyColors val="1"/>
        <c:ser>
          <c:idx val="0"/>
          <c:order val="0"/>
          <c:tx>
            <c:strRef>
              <c:f>Archive!$B$5</c:f>
              <c:strCache>
                <c:ptCount val="1"/>
                <c:pt idx="0">
                  <c:v>Volume  (TBs)</c:v>
                </c:pt>
              </c:strCache>
            </c:strRef>
          </c:tx>
          <c:spPr>
            <a:gradFill rotWithShape="0">
              <a:gsLst>
                <a:gs pos="0">
                  <a:srgbClr val="9BC1FF"/>
                </a:gs>
                <a:gs pos="100000">
                  <a:srgbClr val="3F80CD"/>
                </a:gs>
              </a:gsLst>
              <a:lin ang="5400000"/>
            </a:gradFill>
            <a:ln w="25400">
              <a:noFill/>
            </a:ln>
            <a:effectLst>
              <a:outerShdw dist="35921" dir="2700000" algn="br">
                <a:srgbClr val="000000"/>
              </a:outerShdw>
            </a:effectLst>
          </c:spPr>
          <c:dPt>
            <c:idx val="0"/>
            <c:spPr>
              <a:gradFill rotWithShape="0">
                <a:gsLst>
                  <a:gs pos="0">
                    <a:srgbClr val="A2BFF8"/>
                  </a:gs>
                  <a:gs pos="100000">
                    <a:srgbClr val="3670B6"/>
                  </a:gs>
                </a:gsLst>
                <a:lin ang="5400000"/>
              </a:gradFill>
              <a:ln w="25400">
                <a:noFill/>
              </a:ln>
              <a:effectLst>
                <a:outerShdw dist="35921" dir="2700000" algn="br">
                  <a:srgbClr val="000000"/>
                </a:outerShdw>
              </a:effectLst>
            </c:spPr>
          </c:dPt>
          <c:dPt>
            <c:idx val="1"/>
            <c:spPr>
              <a:gradFill rotWithShape="0">
                <a:gsLst>
                  <a:gs pos="0">
                    <a:srgbClr val="FAA1A0"/>
                  </a:gs>
                  <a:gs pos="100000">
                    <a:srgbClr val="B93734"/>
                  </a:gs>
                </a:gsLst>
                <a:lin ang="5400000"/>
              </a:gradFill>
              <a:ln w="25400">
                <a:noFill/>
              </a:ln>
              <a:effectLst>
                <a:outerShdw dist="35921" dir="2700000" algn="br">
                  <a:srgbClr val="000000"/>
                </a:outerShdw>
              </a:effectLst>
            </c:spPr>
          </c:dPt>
          <c:dPt>
            <c:idx val="2"/>
            <c:spPr>
              <a:gradFill rotWithShape="0">
                <a:gsLst>
                  <a:gs pos="0">
                    <a:srgbClr val="D4F4A6"/>
                  </a:gs>
                  <a:gs pos="100000">
                    <a:srgbClr val="8DB241"/>
                  </a:gs>
                </a:gsLst>
                <a:lin ang="5400000"/>
              </a:gradFill>
              <a:ln w="25400">
                <a:noFill/>
              </a:ln>
              <a:effectLst>
                <a:outerShdw dist="35921" dir="2700000" algn="br">
                  <a:srgbClr val="000000"/>
                </a:outerShdw>
              </a:effectLst>
            </c:spPr>
          </c:dPt>
          <c:dPt>
            <c:idx val="3"/>
            <c:spPr>
              <a:gradFill rotWithShape="0">
                <a:gsLst>
                  <a:gs pos="0">
                    <a:srgbClr val="C5B3E2"/>
                  </a:gs>
                  <a:gs pos="100000">
                    <a:srgbClr val="704F97"/>
                  </a:gs>
                </a:gsLst>
                <a:lin ang="5400000"/>
              </a:gradFill>
              <a:ln w="25400">
                <a:noFill/>
              </a:ln>
              <a:effectLst>
                <a:outerShdw dist="35921" dir="2700000" algn="br">
                  <a:srgbClr val="000000"/>
                </a:outerShdw>
              </a:effectLst>
            </c:spPr>
          </c:dPt>
          <c:dPt>
            <c:idx val="4"/>
            <c:spPr>
              <a:gradFill rotWithShape="0">
                <a:gsLst>
                  <a:gs pos="0">
                    <a:srgbClr val="9DE2FF"/>
                  </a:gs>
                  <a:gs pos="100000">
                    <a:srgbClr val="31A1C0"/>
                  </a:gs>
                </a:gsLst>
                <a:lin ang="5400000"/>
              </a:gradFill>
              <a:ln w="25400">
                <a:noFill/>
              </a:ln>
              <a:effectLst>
                <a:outerShdw dist="35921" dir="2700000" algn="br">
                  <a:srgbClr val="000000"/>
                </a:outerShdw>
              </a:effectLst>
            </c:spPr>
          </c:dPt>
          <c:dPt>
            <c:idx val="5"/>
            <c:spPr>
              <a:gradFill rotWithShape="0">
                <a:gsLst>
                  <a:gs pos="0">
                    <a:srgbClr val="FFB885"/>
                  </a:gs>
                  <a:gs pos="100000">
                    <a:srgbClr val="F28225"/>
                  </a:gs>
                </a:gsLst>
                <a:lin ang="5400000"/>
              </a:gradFill>
              <a:ln w="25400">
                <a:noFill/>
              </a:ln>
              <a:effectLst>
                <a:outerShdw dist="35921" dir="2700000" algn="br">
                  <a:srgbClr val="000000"/>
                </a:outerShdw>
              </a:effectLst>
            </c:spPr>
          </c:dPt>
          <c:dPt>
            <c:idx val="6"/>
            <c:spPr>
              <a:gradFill rotWithShape="0">
                <a:gsLst>
                  <a:gs pos="0">
                    <a:srgbClr val="B6D1FF"/>
                  </a:gs>
                  <a:gs pos="100000">
                    <a:srgbClr val="8AA7D8"/>
                  </a:gs>
                </a:gsLst>
                <a:lin ang="5400000"/>
              </a:gradFill>
              <a:ln w="25400">
                <a:noFill/>
              </a:ln>
              <a:effectLst>
                <a:outerShdw dist="35921" dir="2700000" algn="br">
                  <a:srgbClr val="000000"/>
                </a:outerShdw>
              </a:effectLst>
            </c:spPr>
          </c:dPt>
          <c:dPt>
            <c:idx val="7"/>
            <c:spPr>
              <a:gradFill rotWithShape="0">
                <a:gsLst>
                  <a:gs pos="0">
                    <a:srgbClr val="FFB6B4"/>
                  </a:gs>
                  <a:gs pos="100000">
                    <a:srgbClr val="DA8A89"/>
                  </a:gs>
                </a:gsLst>
                <a:lin ang="5400000"/>
              </a:gradFill>
              <a:ln w="25400">
                <a:noFill/>
              </a:ln>
              <a:effectLst>
                <a:outerShdw dist="35921" dir="2700000" algn="br">
                  <a:srgbClr val="000000"/>
                </a:outerShdw>
              </a:effectLst>
            </c:spPr>
          </c:dPt>
          <c:dLbls>
            <c:dLbl>
              <c:idx val="0"/>
              <c:layout>
                <c:manualLayout>
                  <c:x val="0.1716868219097763"/>
                  <c:y val="8.191927274930115E-2"/>
                </c:manualLayout>
              </c:layout>
              <c:dLblPos val="bestFit"/>
              <c:showCatName val="1"/>
              <c:showPercent val="1"/>
            </c:dLbl>
            <c:dLbl>
              <c:idx val="1"/>
              <c:layout>
                <c:manualLayout>
                  <c:x val="0.11854457595777262"/>
                  <c:y val="-5.1615857540988776E-2"/>
                </c:manualLayout>
              </c:layout>
              <c:showCatName val="1"/>
              <c:showPercent val="1"/>
            </c:dLbl>
            <c:dLbl>
              <c:idx val="2"/>
              <c:layout>
                <c:manualLayout>
                  <c:x val="-8.6098818687947928E-2"/>
                  <c:y val="0.15908348486018312"/>
                </c:manualLayout>
              </c:layout>
              <c:showCatName val="1"/>
              <c:showPercent val="1"/>
            </c:dLbl>
            <c:dLbl>
              <c:idx val="3"/>
              <c:layout>
                <c:manualLayout>
                  <c:x val="-0.16474286005887198"/>
                  <c:y val="7.7915902518651409E-2"/>
                </c:manualLayout>
              </c:layout>
              <c:showCatName val="1"/>
              <c:showPercent val="1"/>
            </c:dLbl>
            <c:dLbl>
              <c:idx val="4"/>
              <c:layout>
                <c:manualLayout>
                  <c:x val="-0.29682891810464668"/>
                  <c:y val="-5.3656299657407723E-2"/>
                </c:manualLayout>
              </c:layout>
              <c:dLblPos val="bestFit"/>
              <c:showCatName val="1"/>
              <c:showPercent val="1"/>
            </c:dLbl>
            <c:dLbl>
              <c:idx val="5"/>
              <c:layout>
                <c:manualLayout>
                  <c:x val="-0.17896286510035542"/>
                  <c:y val="-9.2791425778878778E-2"/>
                </c:manualLayout>
              </c:layout>
              <c:showCatName val="1"/>
              <c:showPercent val="1"/>
            </c:dLbl>
            <c:dLbl>
              <c:idx val="6"/>
              <c:layout>
                <c:manualLayout>
                  <c:x val="-9.4408032316771237E-2"/>
                  <c:y val="-0.12784208508757641"/>
                </c:manualLayout>
              </c:layout>
              <c:showCatName val="1"/>
              <c:showPercent val="1"/>
            </c:dLbl>
            <c:dLbl>
              <c:idx val="7"/>
              <c:layout>
                <c:manualLayout>
                  <c:x val="0.28009407005300735"/>
                  <c:y val="-0.13230825950776198"/>
                </c:manualLayout>
              </c:layout>
              <c:showCatName val="1"/>
              <c:showPercent val="1"/>
            </c:dLbl>
            <c:dLbl>
              <c:idx val="8"/>
              <c:layout>
                <c:manualLayout>
                  <c:x val="-2.0855733865142792E-3"/>
                  <c:y val="-0.10231620306453892"/>
                </c:manualLayout>
              </c:layout>
              <c:showCatName val="1"/>
              <c:showPercent val="1"/>
            </c:dLbl>
            <c:dLbl>
              <c:idx val="9"/>
              <c:layout>
                <c:manualLayout>
                  <c:x val="0.40533027733023397"/>
                  <c:y val="-7.8531454888967719E-2"/>
                </c:manualLayout>
              </c:layout>
              <c:showCatName val="1"/>
              <c:showPercent val="1"/>
            </c:dLbl>
            <c:dLbl>
              <c:idx val="10"/>
              <c:layout>
                <c:manualLayout>
                  <c:x val="0.10748819059776298"/>
                  <c:y val="-0.10645115168545732"/>
                </c:manualLayout>
              </c:layout>
              <c:showCatName val="1"/>
              <c:showPercent val="1"/>
            </c:dLbl>
            <c:numFmt formatCode="0.0%" sourceLinked="0"/>
            <c:spPr>
              <a:noFill/>
              <a:ln w="25400">
                <a:noFill/>
              </a:ln>
            </c:spPr>
            <c:txPr>
              <a:bodyPr/>
              <a:lstStyle/>
              <a:p>
                <a:pPr>
                  <a:defRPr sz="1100" b="0" i="0" u="none" strike="noStrike" baseline="0">
                    <a:solidFill>
                      <a:srgbClr val="000000"/>
                    </a:solidFill>
                    <a:latin typeface="Calibri"/>
                    <a:ea typeface="Calibri"/>
                    <a:cs typeface="Calibri"/>
                  </a:defRPr>
                </a:pPr>
                <a:endParaRPr lang="en-US"/>
              </a:p>
            </c:txPr>
            <c:showCatName val="1"/>
            <c:showPercent val="1"/>
            <c:showLeaderLines val="1"/>
          </c:dLbls>
          <c:cat>
            <c:strRef>
              <c:f>Archive!$A$6:$A$16</c:f>
              <c:strCache>
                <c:ptCount val="11"/>
                <c:pt idx="0">
                  <c:v>ASDC</c:v>
                </c:pt>
                <c:pt idx="1">
                  <c:v>ASF</c:v>
                </c:pt>
                <c:pt idx="2">
                  <c:v>CDDIS</c:v>
                </c:pt>
                <c:pt idx="3">
                  <c:v>GESDISC</c:v>
                </c:pt>
                <c:pt idx="4">
                  <c:v>GHRC</c:v>
                </c:pt>
                <c:pt idx="5">
                  <c:v>LPDAAC</c:v>
                </c:pt>
                <c:pt idx="6">
                  <c:v>MODAPS</c:v>
                </c:pt>
                <c:pt idx="7">
                  <c:v>NSIDC</c:v>
                </c:pt>
                <c:pt idx="8">
                  <c:v>ORNL</c:v>
                </c:pt>
                <c:pt idx="9">
                  <c:v>PODAAC</c:v>
                </c:pt>
                <c:pt idx="10">
                  <c:v>SEDAC</c:v>
                </c:pt>
              </c:strCache>
            </c:strRef>
          </c:cat>
          <c:val>
            <c:numRef>
              <c:f>Archive!$B$6:$B$16</c:f>
              <c:numCache>
                <c:formatCode>#,##0.00</c:formatCode>
                <c:ptCount val="11"/>
                <c:pt idx="0">
                  <c:v>321.82089843749998</c:v>
                </c:pt>
                <c:pt idx="1">
                  <c:v>1103.78201171875</c:v>
                </c:pt>
                <c:pt idx="2">
                  <c:v>0.5330859375</c:v>
                </c:pt>
                <c:pt idx="3">
                  <c:v>138.83091796874999</c:v>
                </c:pt>
                <c:pt idx="4">
                  <c:v>0.71288085937500001</c:v>
                </c:pt>
                <c:pt idx="5">
                  <c:v>69.325976562500003</c:v>
                </c:pt>
                <c:pt idx="6">
                  <c:v>293.97556640624998</c:v>
                </c:pt>
                <c:pt idx="7">
                  <c:v>15.4266796875</c:v>
                </c:pt>
                <c:pt idx="8">
                  <c:v>6.7675781249999997E-3</c:v>
                </c:pt>
                <c:pt idx="9">
                  <c:v>13.563828125000001</c:v>
                </c:pt>
                <c:pt idx="10">
                  <c:v>0.42158203124999999</c:v>
                </c:pt>
              </c:numCache>
            </c:numRef>
          </c:val>
        </c:ser>
        <c:dLbls>
          <c:showCatName val="1"/>
          <c:showPercent val="1"/>
        </c:dLbls>
        <c:firstSliceAng val="0"/>
      </c:pieChart>
      <c:spPr>
        <a:noFill/>
        <a:ln w="25400">
          <a:noFill/>
        </a:ln>
      </c:spPr>
    </c:plotArea>
    <c:plotVisOnly val="1"/>
    <c:dispBlanksAs val="zero"/>
  </c:chart>
  <c:spPr>
    <a:solidFill>
      <a:srgbClr val="FFFFFF"/>
    </a:solidFill>
    <a:ln w="3175">
      <a:solidFill>
        <a:schemeClr val="tx1"/>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1288" r="0.75000000000001288" t="1" header="0.5" footer="0.5"/>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600" baseline="0"/>
            </a:pPr>
            <a:r>
              <a:rPr lang="en-US" sz="1600" baseline="0"/>
              <a:t>Multi-year Volume (TBs) Distribution Trend </a:t>
            </a:r>
            <a:r>
              <a:rPr lang="en-US" sz="1400" baseline="0"/>
              <a:t> </a:t>
            </a:r>
          </a:p>
        </c:rich>
      </c:tx>
    </c:title>
    <c:plotArea>
      <c:layout/>
      <c:barChart>
        <c:barDir val="col"/>
        <c:grouping val="clustered"/>
        <c:ser>
          <c:idx val="0"/>
          <c:order val="0"/>
          <c:tx>
            <c:strRef>
              <c:f>'Volume Distribution Trend'!$B$29</c:f>
              <c:strCache>
                <c:ptCount val="1"/>
                <c:pt idx="0">
                  <c:v>Total Volume (TBs)</c:v>
                </c:pt>
              </c:strCache>
            </c:strRef>
          </c:tx>
          <c:cat>
            <c:strRef>
              <c:f>'Volume Distribution Trend'!$A$30:$A$42</c:f>
              <c:strCache>
                <c:ptCount val="13"/>
                <c:pt idx="0">
                  <c:v>FY00</c:v>
                </c:pt>
                <c:pt idx="1">
                  <c:v>FY01</c:v>
                </c:pt>
                <c:pt idx="2">
                  <c:v>FY02</c:v>
                </c:pt>
                <c:pt idx="3">
                  <c:v>FY03</c:v>
                </c:pt>
                <c:pt idx="4">
                  <c:v>FY04</c:v>
                </c:pt>
                <c:pt idx="5">
                  <c:v>FY05</c:v>
                </c:pt>
                <c:pt idx="6">
                  <c:v>FY06</c:v>
                </c:pt>
                <c:pt idx="7">
                  <c:v>FY07</c:v>
                </c:pt>
                <c:pt idx="8">
                  <c:v>FY08</c:v>
                </c:pt>
                <c:pt idx="9">
                  <c:v>FY09</c:v>
                </c:pt>
                <c:pt idx="10">
                  <c:v>FY10</c:v>
                </c:pt>
                <c:pt idx="11">
                  <c:v>FY11</c:v>
                </c:pt>
                <c:pt idx="12">
                  <c:v>FY12</c:v>
                </c:pt>
              </c:strCache>
            </c:strRef>
          </c:cat>
          <c:val>
            <c:numRef>
              <c:f>'Volume Distribution Trend'!$B$30:$B$42</c:f>
              <c:numCache>
                <c:formatCode>#,##0.00</c:formatCode>
                <c:ptCount val="13"/>
                <c:pt idx="0">
                  <c:v>38.817490234375001</c:v>
                </c:pt>
                <c:pt idx="1">
                  <c:v>105.872431640625</c:v>
                </c:pt>
                <c:pt idx="2">
                  <c:v>325.03173828125</c:v>
                </c:pt>
                <c:pt idx="3">
                  <c:v>444.90183593749998</c:v>
                </c:pt>
                <c:pt idx="4">
                  <c:v>702.68029449462892</c:v>
                </c:pt>
                <c:pt idx="5">
                  <c:v>791.96839942932127</c:v>
                </c:pt>
                <c:pt idx="6">
                  <c:v>1173.5003952026366</c:v>
                </c:pt>
                <c:pt idx="7">
                  <c:v>1544.5308756256104</c:v>
                </c:pt>
                <c:pt idx="8">
                  <c:v>1964.4750844573973</c:v>
                </c:pt>
                <c:pt idx="9">
                  <c:v>2429.2111342678063</c:v>
                </c:pt>
                <c:pt idx="10">
                  <c:v>3629.3353515624999</c:v>
                </c:pt>
                <c:pt idx="11">
                  <c:v>4729.7036230468748</c:v>
                </c:pt>
                <c:pt idx="12">
                  <c:v>5407.3130107421875</c:v>
                </c:pt>
              </c:numCache>
            </c:numRef>
          </c:val>
        </c:ser>
        <c:axId val="119496704"/>
        <c:axId val="119498240"/>
      </c:barChart>
      <c:catAx>
        <c:axId val="119496704"/>
        <c:scaling>
          <c:orientation val="minMax"/>
        </c:scaling>
        <c:axPos val="b"/>
        <c:numFmt formatCode="#,##0" sourceLinked="1"/>
        <c:majorTickMark val="none"/>
        <c:tickLblPos val="nextTo"/>
        <c:txPr>
          <a:bodyPr rot="0" vert="horz"/>
          <a:lstStyle/>
          <a:p>
            <a:pPr>
              <a:defRPr/>
            </a:pPr>
            <a:endParaRPr lang="en-US"/>
          </a:p>
        </c:txPr>
        <c:crossAx val="119498240"/>
        <c:crosses val="autoZero"/>
        <c:auto val="1"/>
        <c:lblAlgn val="ctr"/>
        <c:lblOffset val="100"/>
        <c:tickLblSkip val="1"/>
        <c:tickMarkSkip val="1"/>
      </c:catAx>
      <c:valAx>
        <c:axId val="119498240"/>
        <c:scaling>
          <c:orientation val="minMax"/>
        </c:scaling>
        <c:axPos val="l"/>
        <c:majorGridlines/>
        <c:title>
          <c:tx>
            <c:rich>
              <a:bodyPr rot="-5400000" vert="horz"/>
              <a:lstStyle/>
              <a:p>
                <a:pPr>
                  <a:defRPr/>
                </a:pPr>
                <a:r>
                  <a:rPr lang="en-US"/>
                  <a:t>Volume (TBs)</a:t>
                </a:r>
              </a:p>
            </c:rich>
          </c:tx>
        </c:title>
        <c:numFmt formatCode="#,##0" sourceLinked="0"/>
        <c:majorTickMark val="none"/>
        <c:tickLblPos val="nextTo"/>
        <c:txPr>
          <a:bodyPr rot="0" vert="horz"/>
          <a:lstStyle/>
          <a:p>
            <a:pPr>
              <a:defRPr/>
            </a:pPr>
            <a:endParaRPr lang="en-US"/>
          </a:p>
        </c:txPr>
        <c:crossAx val="119496704"/>
        <c:crosses val="autoZero"/>
        <c:crossBetween val="between"/>
      </c:valAx>
      <c:spPr>
        <a:ln>
          <a:solidFill>
            <a:sysClr val="windowText" lastClr="000000"/>
          </a:solidFill>
        </a:ln>
      </c:spPr>
    </c:plotArea>
    <c:plotVisOnly val="1"/>
    <c:dispBlanksAs val="gap"/>
  </c:chart>
  <c:printSettings>
    <c:headerFooter alignWithMargins="0"/>
    <c:pageMargins b="1" l="0.7500000000000141" r="0.7500000000000141" t="1" header="0.5" footer="0.5"/>
    <c:pageSetup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sz="16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rPr>
              <a:t>Multi-Year Volume Distribution Trend by Data Center </a:t>
            </a:r>
            <a:r>
              <a:rPr lang="en-US" sz="1400" b="1" i="0" u="none" strike="noStrike" baseline="0">
                <a:solidFill>
                  <a:srgbClr val="000000"/>
                </a:solidFill>
                <a:latin typeface="Calibri"/>
              </a:rPr>
              <a:t>(TBs)</a:t>
            </a:r>
          </a:p>
        </c:rich>
      </c:tx>
      <c:spPr>
        <a:noFill/>
        <a:ln w="25400">
          <a:noFill/>
        </a:ln>
      </c:spPr>
    </c:title>
    <c:plotArea>
      <c:layout/>
      <c:barChart>
        <c:barDir val="col"/>
        <c:grouping val="stacked"/>
        <c:ser>
          <c:idx val="0"/>
          <c:order val="0"/>
          <c:tx>
            <c:strRef>
              <c:f>'Volume Distribution Trend'!$B$51</c:f>
              <c:strCache>
                <c:ptCount val="1"/>
                <c:pt idx="0">
                  <c:v>ASDC</c:v>
                </c:pt>
              </c:strCache>
            </c:strRef>
          </c:tx>
          <c:spPr>
            <a:gradFill rotWithShape="0">
              <a:gsLst>
                <a:gs pos="0">
                  <a:srgbClr val="A2BFF8"/>
                </a:gs>
                <a:gs pos="100000">
                  <a:srgbClr val="3670B6"/>
                </a:gs>
              </a:gsLst>
              <a:lin ang="5400000"/>
            </a:gradFill>
            <a:ln w="25400">
              <a:noFill/>
            </a:ln>
            <a:effectLst>
              <a:outerShdw dist="35921" dir="2700000" algn="br">
                <a:srgbClr val="000000"/>
              </a:outerShdw>
            </a:effectLst>
          </c:spPr>
          <c:cat>
            <c:strRef>
              <c:f>'Volume Distribution Trend'!$A$52:$A$64</c:f>
              <c:strCache>
                <c:ptCount val="13"/>
                <c:pt idx="0">
                  <c:v>FY00</c:v>
                </c:pt>
                <c:pt idx="1">
                  <c:v>FY01</c:v>
                </c:pt>
                <c:pt idx="2">
                  <c:v>FY02</c:v>
                </c:pt>
                <c:pt idx="3">
                  <c:v>FY03</c:v>
                </c:pt>
                <c:pt idx="4">
                  <c:v>FY04</c:v>
                </c:pt>
                <c:pt idx="5">
                  <c:v>FY05</c:v>
                </c:pt>
                <c:pt idx="6">
                  <c:v>FY06</c:v>
                </c:pt>
                <c:pt idx="7">
                  <c:v>FY07</c:v>
                </c:pt>
                <c:pt idx="8">
                  <c:v>FY08</c:v>
                </c:pt>
                <c:pt idx="9">
                  <c:v>FY09</c:v>
                </c:pt>
                <c:pt idx="10">
                  <c:v>FY10</c:v>
                </c:pt>
                <c:pt idx="11">
                  <c:v>FY11</c:v>
                </c:pt>
                <c:pt idx="12">
                  <c:v>FY12</c:v>
                </c:pt>
              </c:strCache>
            </c:strRef>
          </c:cat>
          <c:val>
            <c:numRef>
              <c:f>'Volume Distribution Trend'!$B$52:$B$64</c:f>
              <c:numCache>
                <c:formatCode>#,##0.00</c:formatCode>
                <c:ptCount val="13"/>
                <c:pt idx="0">
                  <c:v>6.3172656250000001</c:v>
                </c:pt>
                <c:pt idx="1">
                  <c:v>30.381982421875001</c:v>
                </c:pt>
                <c:pt idx="2">
                  <c:v>62.533749999999998</c:v>
                </c:pt>
                <c:pt idx="3">
                  <c:v>107.8969921875</c:v>
                </c:pt>
                <c:pt idx="4">
                  <c:v>147.00599609375001</c:v>
                </c:pt>
                <c:pt idx="5">
                  <c:v>127.368349609375</c:v>
                </c:pt>
                <c:pt idx="6">
                  <c:v>204.69980468750001</c:v>
                </c:pt>
                <c:pt idx="7">
                  <c:v>225.239443359375</c:v>
                </c:pt>
                <c:pt idx="8">
                  <c:v>167.13746093750001</c:v>
                </c:pt>
                <c:pt idx="9">
                  <c:v>187.91737431887725</c:v>
                </c:pt>
                <c:pt idx="10">
                  <c:v>232.70969726562501</c:v>
                </c:pt>
                <c:pt idx="11">
                  <c:v>195.51194335937498</c:v>
                </c:pt>
                <c:pt idx="12">
                  <c:v>643.93322265625011</c:v>
                </c:pt>
              </c:numCache>
            </c:numRef>
          </c:val>
        </c:ser>
        <c:ser>
          <c:idx val="1"/>
          <c:order val="1"/>
          <c:tx>
            <c:strRef>
              <c:f>'Volume Distribution Trend'!$C$51</c:f>
              <c:strCache>
                <c:ptCount val="1"/>
                <c:pt idx="0">
                  <c:v>ASF</c:v>
                </c:pt>
              </c:strCache>
            </c:strRef>
          </c:tx>
          <c:spPr>
            <a:gradFill rotWithShape="0">
              <a:gsLst>
                <a:gs pos="0">
                  <a:srgbClr val="FAA1A0"/>
                </a:gs>
                <a:gs pos="100000">
                  <a:srgbClr val="B93734"/>
                </a:gs>
              </a:gsLst>
              <a:lin ang="5400000"/>
            </a:gradFill>
            <a:ln w="25400">
              <a:noFill/>
            </a:ln>
            <a:effectLst>
              <a:outerShdw dist="35921" dir="2700000" algn="br">
                <a:srgbClr val="000000"/>
              </a:outerShdw>
            </a:effectLst>
          </c:spPr>
          <c:cat>
            <c:strRef>
              <c:f>'Volume Distribution Trend'!$A$52:$A$64</c:f>
              <c:strCache>
                <c:ptCount val="13"/>
                <c:pt idx="0">
                  <c:v>FY00</c:v>
                </c:pt>
                <c:pt idx="1">
                  <c:v>FY01</c:v>
                </c:pt>
                <c:pt idx="2">
                  <c:v>FY02</c:v>
                </c:pt>
                <c:pt idx="3">
                  <c:v>FY03</c:v>
                </c:pt>
                <c:pt idx="4">
                  <c:v>FY04</c:v>
                </c:pt>
                <c:pt idx="5">
                  <c:v>FY05</c:v>
                </c:pt>
                <c:pt idx="6">
                  <c:v>FY06</c:v>
                </c:pt>
                <c:pt idx="7">
                  <c:v>FY07</c:v>
                </c:pt>
                <c:pt idx="8">
                  <c:v>FY08</c:v>
                </c:pt>
                <c:pt idx="9">
                  <c:v>FY09</c:v>
                </c:pt>
                <c:pt idx="10">
                  <c:v>FY10</c:v>
                </c:pt>
                <c:pt idx="11">
                  <c:v>FY11</c:v>
                </c:pt>
                <c:pt idx="12">
                  <c:v>FY12</c:v>
                </c:pt>
              </c:strCache>
            </c:strRef>
          </c:cat>
          <c:val>
            <c:numRef>
              <c:f>'Volume Distribution Trend'!$C$52:$C$64</c:f>
              <c:numCache>
                <c:formatCode>#,##0.00</c:formatCode>
                <c:ptCount val="13"/>
                <c:pt idx="0">
                  <c:v>5.2929687499999999E-3</c:v>
                </c:pt>
                <c:pt idx="1">
                  <c:v>0.13567382812500001</c:v>
                </c:pt>
                <c:pt idx="2">
                  <c:v>4.8105468749999998E-2</c:v>
                </c:pt>
                <c:pt idx="3">
                  <c:v>1.35962890625</c:v>
                </c:pt>
                <c:pt idx="4">
                  <c:v>2.350791015625</c:v>
                </c:pt>
                <c:pt idx="5">
                  <c:v>2.3142578125000002</c:v>
                </c:pt>
                <c:pt idx="6">
                  <c:v>1.8812011718749999</c:v>
                </c:pt>
                <c:pt idx="7">
                  <c:v>2.1581738281249998</c:v>
                </c:pt>
                <c:pt idx="8">
                  <c:v>16.502802734374999</c:v>
                </c:pt>
                <c:pt idx="9">
                  <c:v>41.982197265624997</c:v>
                </c:pt>
                <c:pt idx="10">
                  <c:v>2.6634765624999996</c:v>
                </c:pt>
                <c:pt idx="11">
                  <c:v>103.1064453125</c:v>
                </c:pt>
                <c:pt idx="12">
                  <c:v>188.17906250000001</c:v>
                </c:pt>
              </c:numCache>
            </c:numRef>
          </c:val>
        </c:ser>
        <c:ser>
          <c:idx val="2"/>
          <c:order val="2"/>
          <c:tx>
            <c:strRef>
              <c:f>'Volume Distribution Trend'!$D$51</c:f>
              <c:strCache>
                <c:ptCount val="1"/>
                <c:pt idx="0">
                  <c:v>CDDIS</c:v>
                </c:pt>
              </c:strCache>
            </c:strRef>
          </c:tx>
          <c:spPr>
            <a:gradFill rotWithShape="0">
              <a:gsLst>
                <a:gs pos="0">
                  <a:srgbClr val="D4F4A6"/>
                </a:gs>
                <a:gs pos="100000">
                  <a:srgbClr val="8DB241"/>
                </a:gs>
              </a:gsLst>
              <a:lin ang="5400000"/>
            </a:gradFill>
            <a:ln w="25400">
              <a:noFill/>
            </a:ln>
            <a:effectLst>
              <a:outerShdw dist="35921" dir="2700000" algn="br">
                <a:srgbClr val="000000"/>
              </a:outerShdw>
            </a:effectLst>
          </c:spPr>
          <c:cat>
            <c:strRef>
              <c:f>'Volume Distribution Trend'!$A$52:$A$64</c:f>
              <c:strCache>
                <c:ptCount val="13"/>
                <c:pt idx="0">
                  <c:v>FY00</c:v>
                </c:pt>
                <c:pt idx="1">
                  <c:v>FY01</c:v>
                </c:pt>
                <c:pt idx="2">
                  <c:v>FY02</c:v>
                </c:pt>
                <c:pt idx="3">
                  <c:v>FY03</c:v>
                </c:pt>
                <c:pt idx="4">
                  <c:v>FY04</c:v>
                </c:pt>
                <c:pt idx="5">
                  <c:v>FY05</c:v>
                </c:pt>
                <c:pt idx="6">
                  <c:v>FY06</c:v>
                </c:pt>
                <c:pt idx="7">
                  <c:v>FY07</c:v>
                </c:pt>
                <c:pt idx="8">
                  <c:v>FY08</c:v>
                </c:pt>
                <c:pt idx="9">
                  <c:v>FY09</c:v>
                </c:pt>
                <c:pt idx="10">
                  <c:v>FY10</c:v>
                </c:pt>
                <c:pt idx="11">
                  <c:v>FY11</c:v>
                </c:pt>
                <c:pt idx="12">
                  <c:v>FY12</c:v>
                </c:pt>
              </c:strCache>
            </c:strRef>
          </c:cat>
          <c:val>
            <c:numRef>
              <c:f>'Volume Distribution Trend'!$D$52:$D$64</c:f>
              <c:numCache>
                <c:formatCode>#,##0.00</c:formatCode>
                <c:ptCount val="13"/>
                <c:pt idx="0">
                  <c:v>0</c:v>
                </c:pt>
                <c:pt idx="1">
                  <c:v>0</c:v>
                </c:pt>
                <c:pt idx="2">
                  <c:v>0</c:v>
                </c:pt>
                <c:pt idx="3">
                  <c:v>0</c:v>
                </c:pt>
                <c:pt idx="4">
                  <c:v>0</c:v>
                </c:pt>
                <c:pt idx="5">
                  <c:v>0</c:v>
                </c:pt>
                <c:pt idx="6">
                  <c:v>0</c:v>
                </c:pt>
                <c:pt idx="7">
                  <c:v>0</c:v>
                </c:pt>
                <c:pt idx="8">
                  <c:v>0</c:v>
                </c:pt>
                <c:pt idx="9">
                  <c:v>9.2010803301645563</c:v>
                </c:pt>
                <c:pt idx="10">
                  <c:v>17.431845703124999</c:v>
                </c:pt>
                <c:pt idx="11">
                  <c:v>35.759863281250006</c:v>
                </c:pt>
                <c:pt idx="12">
                  <c:v>37.516135742187501</c:v>
                </c:pt>
              </c:numCache>
            </c:numRef>
          </c:val>
        </c:ser>
        <c:ser>
          <c:idx val="3"/>
          <c:order val="3"/>
          <c:tx>
            <c:strRef>
              <c:f>'Volume Distribution Trend'!$E$51</c:f>
              <c:strCache>
                <c:ptCount val="1"/>
                <c:pt idx="0">
                  <c:v>GESDISC</c:v>
                </c:pt>
              </c:strCache>
            </c:strRef>
          </c:tx>
          <c:spPr>
            <a:gradFill rotWithShape="0">
              <a:gsLst>
                <a:gs pos="0">
                  <a:srgbClr val="C5B3E2"/>
                </a:gs>
                <a:gs pos="100000">
                  <a:srgbClr val="704F97"/>
                </a:gs>
              </a:gsLst>
              <a:lin ang="5400000"/>
            </a:gradFill>
            <a:ln w="25400">
              <a:noFill/>
            </a:ln>
            <a:effectLst>
              <a:outerShdw dist="35921" dir="2700000" algn="br">
                <a:srgbClr val="000000"/>
              </a:outerShdw>
            </a:effectLst>
          </c:spPr>
          <c:cat>
            <c:strRef>
              <c:f>'Volume Distribution Trend'!$A$52:$A$64</c:f>
              <c:strCache>
                <c:ptCount val="13"/>
                <c:pt idx="0">
                  <c:v>FY00</c:v>
                </c:pt>
                <c:pt idx="1">
                  <c:v>FY01</c:v>
                </c:pt>
                <c:pt idx="2">
                  <c:v>FY02</c:v>
                </c:pt>
                <c:pt idx="3">
                  <c:v>FY03</c:v>
                </c:pt>
                <c:pt idx="4">
                  <c:v>FY04</c:v>
                </c:pt>
                <c:pt idx="5">
                  <c:v>FY05</c:v>
                </c:pt>
                <c:pt idx="6">
                  <c:v>FY06</c:v>
                </c:pt>
                <c:pt idx="7">
                  <c:v>FY07</c:v>
                </c:pt>
                <c:pt idx="8">
                  <c:v>FY08</c:v>
                </c:pt>
                <c:pt idx="9">
                  <c:v>FY09</c:v>
                </c:pt>
                <c:pt idx="10">
                  <c:v>FY10</c:v>
                </c:pt>
                <c:pt idx="11">
                  <c:v>FY11</c:v>
                </c:pt>
                <c:pt idx="12">
                  <c:v>FY12</c:v>
                </c:pt>
              </c:strCache>
            </c:strRef>
          </c:cat>
          <c:val>
            <c:numRef>
              <c:f>'Volume Distribution Trend'!$E$52:$E$64</c:f>
              <c:numCache>
                <c:formatCode>#,##0.00</c:formatCode>
                <c:ptCount val="13"/>
                <c:pt idx="0">
                  <c:v>20.989853515625001</c:v>
                </c:pt>
                <c:pt idx="1">
                  <c:v>45.371953124999997</c:v>
                </c:pt>
                <c:pt idx="2">
                  <c:v>82.972685546874999</c:v>
                </c:pt>
                <c:pt idx="3">
                  <c:v>185.01539062500001</c:v>
                </c:pt>
                <c:pt idx="4">
                  <c:v>278.12639648437499</c:v>
                </c:pt>
                <c:pt idx="5">
                  <c:v>361.22099609374999</c:v>
                </c:pt>
                <c:pt idx="6">
                  <c:v>493.29072265624995</c:v>
                </c:pt>
                <c:pt idx="7">
                  <c:v>192.64949218750002</c:v>
                </c:pt>
                <c:pt idx="8">
                  <c:v>302.79853515624995</c:v>
                </c:pt>
                <c:pt idx="9">
                  <c:v>487.31976638919474</c:v>
                </c:pt>
                <c:pt idx="10">
                  <c:v>698.67523437499995</c:v>
                </c:pt>
                <c:pt idx="11">
                  <c:v>1042.4527050781251</c:v>
                </c:pt>
                <c:pt idx="12">
                  <c:v>1327.66482421875</c:v>
                </c:pt>
              </c:numCache>
            </c:numRef>
          </c:val>
        </c:ser>
        <c:ser>
          <c:idx val="4"/>
          <c:order val="4"/>
          <c:tx>
            <c:strRef>
              <c:f>'Volume Distribution Trend'!$F$51</c:f>
              <c:strCache>
                <c:ptCount val="1"/>
                <c:pt idx="0">
                  <c:v>GHRC</c:v>
                </c:pt>
              </c:strCache>
            </c:strRef>
          </c:tx>
          <c:spPr>
            <a:gradFill rotWithShape="0">
              <a:gsLst>
                <a:gs pos="0">
                  <a:srgbClr val="9DE2FF"/>
                </a:gs>
                <a:gs pos="100000">
                  <a:srgbClr val="31A1C0"/>
                </a:gs>
              </a:gsLst>
              <a:lin ang="5400000"/>
            </a:gradFill>
            <a:ln w="25400">
              <a:noFill/>
            </a:ln>
            <a:effectLst>
              <a:outerShdw dist="35921" dir="2700000" algn="br">
                <a:srgbClr val="000000"/>
              </a:outerShdw>
            </a:effectLst>
          </c:spPr>
          <c:cat>
            <c:strRef>
              <c:f>'Volume Distribution Trend'!$A$52:$A$64</c:f>
              <c:strCache>
                <c:ptCount val="13"/>
                <c:pt idx="0">
                  <c:v>FY00</c:v>
                </c:pt>
                <c:pt idx="1">
                  <c:v>FY01</c:v>
                </c:pt>
                <c:pt idx="2">
                  <c:v>FY02</c:v>
                </c:pt>
                <c:pt idx="3">
                  <c:v>FY03</c:v>
                </c:pt>
                <c:pt idx="4">
                  <c:v>FY04</c:v>
                </c:pt>
                <c:pt idx="5">
                  <c:v>FY05</c:v>
                </c:pt>
                <c:pt idx="6">
                  <c:v>FY06</c:v>
                </c:pt>
                <c:pt idx="7">
                  <c:v>FY07</c:v>
                </c:pt>
                <c:pt idx="8">
                  <c:v>FY08</c:v>
                </c:pt>
                <c:pt idx="9">
                  <c:v>FY09</c:v>
                </c:pt>
                <c:pt idx="10">
                  <c:v>FY10</c:v>
                </c:pt>
                <c:pt idx="11">
                  <c:v>FY11</c:v>
                </c:pt>
                <c:pt idx="12">
                  <c:v>FY12</c:v>
                </c:pt>
              </c:strCache>
            </c:strRef>
          </c:cat>
          <c:val>
            <c:numRef>
              <c:f>'Volume Distribution Trend'!$F$52:$F$64</c:f>
              <c:numCache>
                <c:formatCode>#,##0.00</c:formatCode>
                <c:ptCount val="13"/>
                <c:pt idx="0">
                  <c:v>0.631953125</c:v>
                </c:pt>
                <c:pt idx="1">
                  <c:v>1.0003906250000001</c:v>
                </c:pt>
                <c:pt idx="2">
                  <c:v>1.2462792968750001</c:v>
                </c:pt>
                <c:pt idx="3">
                  <c:v>6.4866796874999997</c:v>
                </c:pt>
                <c:pt idx="4">
                  <c:v>7.6999804687499998</c:v>
                </c:pt>
                <c:pt idx="5">
                  <c:v>7.5567480468749997</c:v>
                </c:pt>
                <c:pt idx="6">
                  <c:v>9.1041308593749992</c:v>
                </c:pt>
                <c:pt idx="7">
                  <c:v>8.0089160156249992</c:v>
                </c:pt>
                <c:pt idx="8">
                  <c:v>12.077255859375001</c:v>
                </c:pt>
                <c:pt idx="9">
                  <c:v>8.6275993815233889</c:v>
                </c:pt>
                <c:pt idx="10">
                  <c:v>12.410048828124999</c:v>
                </c:pt>
                <c:pt idx="11">
                  <c:v>5.9392285156250004</c:v>
                </c:pt>
                <c:pt idx="12">
                  <c:v>7.2834960937500011</c:v>
                </c:pt>
              </c:numCache>
            </c:numRef>
          </c:val>
        </c:ser>
        <c:ser>
          <c:idx val="5"/>
          <c:order val="5"/>
          <c:tx>
            <c:strRef>
              <c:f>'Volume Distribution Trend'!$G$51</c:f>
              <c:strCache>
                <c:ptCount val="1"/>
                <c:pt idx="0">
                  <c:v>LP DAAC</c:v>
                </c:pt>
              </c:strCache>
            </c:strRef>
          </c:tx>
          <c:spPr>
            <a:gradFill rotWithShape="0">
              <a:gsLst>
                <a:gs pos="0">
                  <a:srgbClr val="FFB885"/>
                </a:gs>
                <a:gs pos="100000">
                  <a:srgbClr val="F28225"/>
                </a:gs>
              </a:gsLst>
              <a:lin ang="5400000"/>
            </a:gradFill>
            <a:ln w="25400">
              <a:noFill/>
            </a:ln>
            <a:effectLst>
              <a:outerShdw dist="35921" dir="2700000" algn="br">
                <a:srgbClr val="000000"/>
              </a:outerShdw>
            </a:effectLst>
          </c:spPr>
          <c:cat>
            <c:strRef>
              <c:f>'Volume Distribution Trend'!$A$52:$A$64</c:f>
              <c:strCache>
                <c:ptCount val="13"/>
                <c:pt idx="0">
                  <c:v>FY00</c:v>
                </c:pt>
                <c:pt idx="1">
                  <c:v>FY01</c:v>
                </c:pt>
                <c:pt idx="2">
                  <c:v>FY02</c:v>
                </c:pt>
                <c:pt idx="3">
                  <c:v>FY03</c:v>
                </c:pt>
                <c:pt idx="4">
                  <c:v>FY04</c:v>
                </c:pt>
                <c:pt idx="5">
                  <c:v>FY05</c:v>
                </c:pt>
                <c:pt idx="6">
                  <c:v>FY06</c:v>
                </c:pt>
                <c:pt idx="7">
                  <c:v>FY07</c:v>
                </c:pt>
                <c:pt idx="8">
                  <c:v>FY08</c:v>
                </c:pt>
                <c:pt idx="9">
                  <c:v>FY09</c:v>
                </c:pt>
                <c:pt idx="10">
                  <c:v>FY10</c:v>
                </c:pt>
                <c:pt idx="11">
                  <c:v>FY11</c:v>
                </c:pt>
                <c:pt idx="12">
                  <c:v>FY12</c:v>
                </c:pt>
              </c:strCache>
            </c:strRef>
          </c:cat>
          <c:val>
            <c:numRef>
              <c:f>'Volume Distribution Trend'!$G$52:$G$64</c:f>
              <c:numCache>
                <c:formatCode>#,##0.00</c:formatCode>
                <c:ptCount val="13"/>
                <c:pt idx="0">
                  <c:v>8.6935839843749996</c:v>
                </c:pt>
                <c:pt idx="1">
                  <c:v>25.714638671874997</c:v>
                </c:pt>
                <c:pt idx="2">
                  <c:v>171.31546874999998</c:v>
                </c:pt>
                <c:pt idx="3">
                  <c:v>110.43490234375</c:v>
                </c:pt>
                <c:pt idx="4">
                  <c:v>209.817412109375</c:v>
                </c:pt>
                <c:pt idx="5">
                  <c:v>224.27232421874999</c:v>
                </c:pt>
                <c:pt idx="6">
                  <c:v>328.99618164062503</c:v>
                </c:pt>
                <c:pt idx="7">
                  <c:v>431.39848632812499</c:v>
                </c:pt>
                <c:pt idx="8">
                  <c:v>448.11911132812497</c:v>
                </c:pt>
                <c:pt idx="9">
                  <c:v>538.93535439403638</c:v>
                </c:pt>
                <c:pt idx="10">
                  <c:v>952.70526367187483</c:v>
                </c:pt>
                <c:pt idx="11">
                  <c:v>1178.546416015625</c:v>
                </c:pt>
                <c:pt idx="12">
                  <c:v>1200.8664941406253</c:v>
                </c:pt>
              </c:numCache>
            </c:numRef>
          </c:val>
        </c:ser>
        <c:ser>
          <c:idx val="6"/>
          <c:order val="6"/>
          <c:tx>
            <c:strRef>
              <c:f>'Volume Distribution Trend'!$H$51</c:f>
              <c:strCache>
                <c:ptCount val="1"/>
                <c:pt idx="0">
                  <c:v>MODAPS</c:v>
                </c:pt>
              </c:strCache>
            </c:strRef>
          </c:tx>
          <c:spPr>
            <a:gradFill rotWithShape="0">
              <a:gsLst>
                <a:gs pos="0">
                  <a:srgbClr val="B6D1FF"/>
                </a:gs>
                <a:gs pos="100000">
                  <a:srgbClr val="8AA7D8"/>
                </a:gs>
              </a:gsLst>
              <a:lin ang="5400000"/>
            </a:gradFill>
            <a:ln w="25400">
              <a:noFill/>
            </a:ln>
            <a:effectLst>
              <a:outerShdw dist="35921" dir="2700000" algn="br">
                <a:srgbClr val="000000"/>
              </a:outerShdw>
            </a:effectLst>
          </c:spPr>
          <c:cat>
            <c:strRef>
              <c:f>'Volume Distribution Trend'!$A$52:$A$64</c:f>
              <c:strCache>
                <c:ptCount val="13"/>
                <c:pt idx="0">
                  <c:v>FY00</c:v>
                </c:pt>
                <c:pt idx="1">
                  <c:v>FY01</c:v>
                </c:pt>
                <c:pt idx="2">
                  <c:v>FY02</c:v>
                </c:pt>
                <c:pt idx="3">
                  <c:v>FY03</c:v>
                </c:pt>
                <c:pt idx="4">
                  <c:v>FY04</c:v>
                </c:pt>
                <c:pt idx="5">
                  <c:v>FY05</c:v>
                </c:pt>
                <c:pt idx="6">
                  <c:v>FY06</c:v>
                </c:pt>
                <c:pt idx="7">
                  <c:v>FY07</c:v>
                </c:pt>
                <c:pt idx="8">
                  <c:v>FY08</c:v>
                </c:pt>
                <c:pt idx="9">
                  <c:v>FY09</c:v>
                </c:pt>
                <c:pt idx="10">
                  <c:v>FY10</c:v>
                </c:pt>
                <c:pt idx="11">
                  <c:v>FY11</c:v>
                </c:pt>
                <c:pt idx="12">
                  <c:v>FY12</c:v>
                </c:pt>
              </c:strCache>
            </c:strRef>
          </c:cat>
          <c:val>
            <c:numRef>
              <c:f>'Volume Distribution Trend'!$H$52:$H$64</c:f>
              <c:numCache>
                <c:formatCode>#,##0.00</c:formatCode>
                <c:ptCount val="13"/>
                <c:pt idx="0">
                  <c:v>0</c:v>
                </c:pt>
                <c:pt idx="1">
                  <c:v>0</c:v>
                </c:pt>
                <c:pt idx="2">
                  <c:v>0</c:v>
                </c:pt>
                <c:pt idx="3">
                  <c:v>0</c:v>
                </c:pt>
                <c:pt idx="4">
                  <c:v>0</c:v>
                </c:pt>
                <c:pt idx="5">
                  <c:v>0</c:v>
                </c:pt>
                <c:pt idx="6">
                  <c:v>18.479091796875</c:v>
                </c:pt>
                <c:pt idx="7">
                  <c:v>564.21239257812499</c:v>
                </c:pt>
                <c:pt idx="8">
                  <c:v>813.94316406250005</c:v>
                </c:pt>
                <c:pt idx="9">
                  <c:v>866.74800395509089</c:v>
                </c:pt>
                <c:pt idx="10">
                  <c:v>1287.3805273437499</c:v>
                </c:pt>
                <c:pt idx="11">
                  <c:v>1578.392802734375</c:v>
                </c:pt>
                <c:pt idx="12">
                  <c:v>1289.7931152343751</c:v>
                </c:pt>
              </c:numCache>
            </c:numRef>
          </c:val>
        </c:ser>
        <c:ser>
          <c:idx val="7"/>
          <c:order val="7"/>
          <c:tx>
            <c:strRef>
              <c:f>'Volume Distribution Trend'!$I$51</c:f>
              <c:strCache>
                <c:ptCount val="1"/>
                <c:pt idx="0">
                  <c:v>NSIDC</c:v>
                </c:pt>
              </c:strCache>
            </c:strRef>
          </c:tx>
          <c:spPr>
            <a:gradFill rotWithShape="0">
              <a:gsLst>
                <a:gs pos="0">
                  <a:srgbClr val="FFB6B4"/>
                </a:gs>
                <a:gs pos="100000">
                  <a:srgbClr val="DA8A89"/>
                </a:gs>
              </a:gsLst>
              <a:lin ang="5400000"/>
            </a:gradFill>
            <a:ln w="25400">
              <a:noFill/>
            </a:ln>
            <a:effectLst>
              <a:outerShdw dist="35921" dir="2700000" algn="br">
                <a:srgbClr val="000000"/>
              </a:outerShdw>
            </a:effectLst>
          </c:spPr>
          <c:cat>
            <c:strRef>
              <c:f>'Volume Distribution Trend'!$A$52:$A$64</c:f>
              <c:strCache>
                <c:ptCount val="13"/>
                <c:pt idx="0">
                  <c:v>FY00</c:v>
                </c:pt>
                <c:pt idx="1">
                  <c:v>FY01</c:v>
                </c:pt>
                <c:pt idx="2">
                  <c:v>FY02</c:v>
                </c:pt>
                <c:pt idx="3">
                  <c:v>FY03</c:v>
                </c:pt>
                <c:pt idx="4">
                  <c:v>FY04</c:v>
                </c:pt>
                <c:pt idx="5">
                  <c:v>FY05</c:v>
                </c:pt>
                <c:pt idx="6">
                  <c:v>FY06</c:v>
                </c:pt>
                <c:pt idx="7">
                  <c:v>FY07</c:v>
                </c:pt>
                <c:pt idx="8">
                  <c:v>FY08</c:v>
                </c:pt>
                <c:pt idx="9">
                  <c:v>FY09</c:v>
                </c:pt>
                <c:pt idx="10">
                  <c:v>FY10</c:v>
                </c:pt>
                <c:pt idx="11">
                  <c:v>FY11</c:v>
                </c:pt>
                <c:pt idx="12">
                  <c:v>FY12</c:v>
                </c:pt>
              </c:strCache>
            </c:strRef>
          </c:cat>
          <c:val>
            <c:numRef>
              <c:f>'Volume Distribution Trend'!$I$52:$I$64</c:f>
              <c:numCache>
                <c:formatCode>#,##0.00</c:formatCode>
                <c:ptCount val="13"/>
                <c:pt idx="0">
                  <c:v>0.23598632812500001</c:v>
                </c:pt>
                <c:pt idx="1">
                  <c:v>0.40013671875000001</c:v>
                </c:pt>
                <c:pt idx="2">
                  <c:v>1.3582031250000002</c:v>
                </c:pt>
                <c:pt idx="3">
                  <c:v>4.1982421875</c:v>
                </c:pt>
                <c:pt idx="4">
                  <c:v>15.913281250000001</c:v>
                </c:pt>
                <c:pt idx="5">
                  <c:v>27.105429687499999</c:v>
                </c:pt>
                <c:pt idx="6">
                  <c:v>55.692490234375001</c:v>
                </c:pt>
                <c:pt idx="7">
                  <c:v>69.537167968749998</c:v>
                </c:pt>
                <c:pt idx="8">
                  <c:v>81.316923828124999</c:v>
                </c:pt>
                <c:pt idx="9">
                  <c:v>119.99649580963225</c:v>
                </c:pt>
                <c:pt idx="10">
                  <c:v>140.17009765624996</c:v>
                </c:pt>
                <c:pt idx="11">
                  <c:v>185.13568359375</c:v>
                </c:pt>
                <c:pt idx="12">
                  <c:v>168.33932617187497</c:v>
                </c:pt>
              </c:numCache>
            </c:numRef>
          </c:val>
        </c:ser>
        <c:ser>
          <c:idx val="8"/>
          <c:order val="8"/>
          <c:tx>
            <c:strRef>
              <c:f>'Volume Distribution Trend'!$J$51</c:f>
              <c:strCache>
                <c:ptCount val="1"/>
                <c:pt idx="0">
                  <c:v>OBPG *</c:v>
                </c:pt>
              </c:strCache>
            </c:strRef>
          </c:tx>
          <c:spPr>
            <a:gradFill rotWithShape="0">
              <a:gsLst>
                <a:gs pos="0">
                  <a:srgbClr val="E4FFBA"/>
                </a:gs>
                <a:gs pos="100000">
                  <a:srgbClr val="BBD68E"/>
                </a:gs>
              </a:gsLst>
              <a:lin ang="5400000"/>
            </a:gradFill>
            <a:ln w="25400">
              <a:noFill/>
            </a:ln>
            <a:effectLst>
              <a:outerShdw dist="35921" dir="2700000" algn="br">
                <a:srgbClr val="000000"/>
              </a:outerShdw>
            </a:effectLst>
          </c:spPr>
          <c:cat>
            <c:strRef>
              <c:f>'Volume Distribution Trend'!$A$52:$A$64</c:f>
              <c:strCache>
                <c:ptCount val="13"/>
                <c:pt idx="0">
                  <c:v>FY00</c:v>
                </c:pt>
                <c:pt idx="1">
                  <c:v>FY01</c:v>
                </c:pt>
                <c:pt idx="2">
                  <c:v>FY02</c:v>
                </c:pt>
                <c:pt idx="3">
                  <c:v>FY03</c:v>
                </c:pt>
                <c:pt idx="4">
                  <c:v>FY04</c:v>
                </c:pt>
                <c:pt idx="5">
                  <c:v>FY05</c:v>
                </c:pt>
                <c:pt idx="6">
                  <c:v>FY06</c:v>
                </c:pt>
                <c:pt idx="7">
                  <c:v>FY07</c:v>
                </c:pt>
                <c:pt idx="8">
                  <c:v>FY08</c:v>
                </c:pt>
                <c:pt idx="9">
                  <c:v>FY09</c:v>
                </c:pt>
                <c:pt idx="10">
                  <c:v>FY10</c:v>
                </c:pt>
                <c:pt idx="11">
                  <c:v>FY11</c:v>
                </c:pt>
                <c:pt idx="12">
                  <c:v>FY12</c:v>
                </c:pt>
              </c:strCache>
            </c:strRef>
          </c:cat>
          <c:val>
            <c:numRef>
              <c:f>'Volume Distribution Trend'!$J$52:$J$64</c:f>
              <c:numCache>
                <c:formatCode>#,##0.00</c:formatCode>
                <c:ptCount val="13"/>
                <c:pt idx="0">
                  <c:v>0</c:v>
                </c:pt>
                <c:pt idx="1">
                  <c:v>0</c:v>
                </c:pt>
                <c:pt idx="2">
                  <c:v>0</c:v>
                </c:pt>
                <c:pt idx="3">
                  <c:v>0</c:v>
                </c:pt>
                <c:pt idx="4">
                  <c:v>2.8958511352539063</c:v>
                </c:pt>
                <c:pt idx="5">
                  <c:v>8.6921787261962891</c:v>
                </c:pt>
                <c:pt idx="6">
                  <c:v>23.707084655761719</c:v>
                </c:pt>
                <c:pt idx="7">
                  <c:v>36.011285781860352</c:v>
                </c:pt>
                <c:pt idx="8">
                  <c:v>59.605855941772468</c:v>
                </c:pt>
                <c:pt idx="9">
                  <c:v>73.955380859374998</c:v>
                </c:pt>
                <c:pt idx="10">
                  <c:v>173.84639648437499</c:v>
                </c:pt>
                <c:pt idx="11">
                  <c:v>282.97775390625003</c:v>
                </c:pt>
                <c:pt idx="12">
                  <c:v>370.48637695312499</c:v>
                </c:pt>
              </c:numCache>
            </c:numRef>
          </c:val>
        </c:ser>
        <c:ser>
          <c:idx val="9"/>
          <c:order val="9"/>
          <c:tx>
            <c:strRef>
              <c:f>'Volume Distribution Trend'!$K$51</c:f>
              <c:strCache>
                <c:ptCount val="1"/>
                <c:pt idx="0">
                  <c:v>ORNL</c:v>
                </c:pt>
              </c:strCache>
            </c:strRef>
          </c:tx>
          <c:spPr>
            <a:gradFill rotWithShape="0">
              <a:gsLst>
                <a:gs pos="0">
                  <a:srgbClr val="D6C5F1"/>
                </a:gs>
                <a:gs pos="100000">
                  <a:srgbClr val="A896C2"/>
                </a:gs>
              </a:gsLst>
              <a:lin ang="5400000"/>
            </a:gradFill>
            <a:ln w="25400">
              <a:noFill/>
            </a:ln>
            <a:effectLst>
              <a:outerShdw dist="35921" dir="2700000" algn="br">
                <a:srgbClr val="000000"/>
              </a:outerShdw>
            </a:effectLst>
          </c:spPr>
          <c:cat>
            <c:strRef>
              <c:f>'Volume Distribution Trend'!$A$52:$A$64</c:f>
              <c:strCache>
                <c:ptCount val="13"/>
                <c:pt idx="0">
                  <c:v>FY00</c:v>
                </c:pt>
                <c:pt idx="1">
                  <c:v>FY01</c:v>
                </c:pt>
                <c:pt idx="2">
                  <c:v>FY02</c:v>
                </c:pt>
                <c:pt idx="3">
                  <c:v>FY03</c:v>
                </c:pt>
                <c:pt idx="4">
                  <c:v>FY04</c:v>
                </c:pt>
                <c:pt idx="5">
                  <c:v>FY05</c:v>
                </c:pt>
                <c:pt idx="6">
                  <c:v>FY06</c:v>
                </c:pt>
                <c:pt idx="7">
                  <c:v>FY07</c:v>
                </c:pt>
                <c:pt idx="8">
                  <c:v>FY08</c:v>
                </c:pt>
                <c:pt idx="9">
                  <c:v>FY09</c:v>
                </c:pt>
                <c:pt idx="10">
                  <c:v>FY10</c:v>
                </c:pt>
                <c:pt idx="11">
                  <c:v>FY11</c:v>
                </c:pt>
                <c:pt idx="12">
                  <c:v>FY12</c:v>
                </c:pt>
              </c:strCache>
            </c:strRef>
          </c:cat>
          <c:val>
            <c:numRef>
              <c:f>'Volume Distribution Trend'!$K$52:$K$64</c:f>
              <c:numCache>
                <c:formatCode>#,##0.00</c:formatCode>
                <c:ptCount val="13"/>
                <c:pt idx="0">
                  <c:v>1.0458984375000001E-2</c:v>
                </c:pt>
                <c:pt idx="1">
                  <c:v>2.0849609375000001E-2</c:v>
                </c:pt>
                <c:pt idx="2">
                  <c:v>0.46712890624999998</c:v>
                </c:pt>
                <c:pt idx="3">
                  <c:v>1.212646484375</c:v>
                </c:pt>
                <c:pt idx="4">
                  <c:v>1.2292578125</c:v>
                </c:pt>
                <c:pt idx="5">
                  <c:v>1.89794921875</c:v>
                </c:pt>
                <c:pt idx="6">
                  <c:v>0.94814453124999998</c:v>
                </c:pt>
                <c:pt idx="7">
                  <c:v>1.1746484374999999</c:v>
                </c:pt>
                <c:pt idx="8">
                  <c:v>0.73626953125000005</c:v>
                </c:pt>
                <c:pt idx="9">
                  <c:v>2.859052655876436</c:v>
                </c:pt>
                <c:pt idx="10">
                  <c:v>4.9920605468749999</c:v>
                </c:pt>
                <c:pt idx="11">
                  <c:v>7.1624218749999997</c:v>
                </c:pt>
                <c:pt idx="12">
                  <c:v>10.159755859375002</c:v>
                </c:pt>
              </c:numCache>
            </c:numRef>
          </c:val>
        </c:ser>
        <c:ser>
          <c:idx val="10"/>
          <c:order val="10"/>
          <c:tx>
            <c:strRef>
              <c:f>'Volume Distribution Trend'!$L$51</c:f>
              <c:strCache>
                <c:ptCount val="1"/>
                <c:pt idx="0">
                  <c:v>PO.DAAC</c:v>
                </c:pt>
              </c:strCache>
            </c:strRef>
          </c:tx>
          <c:spPr>
            <a:gradFill rotWithShape="0">
              <a:gsLst>
                <a:gs pos="0">
                  <a:srgbClr val="B2F1FF"/>
                </a:gs>
                <a:gs pos="100000">
                  <a:srgbClr val="87C8DF"/>
                </a:gs>
              </a:gsLst>
              <a:lin ang="5400000"/>
            </a:gradFill>
            <a:ln w="25400">
              <a:noFill/>
            </a:ln>
            <a:effectLst>
              <a:outerShdw dist="35921" dir="2700000" algn="br">
                <a:srgbClr val="000000"/>
              </a:outerShdw>
            </a:effectLst>
          </c:spPr>
          <c:cat>
            <c:strRef>
              <c:f>'Volume Distribution Trend'!$A$52:$A$64</c:f>
              <c:strCache>
                <c:ptCount val="13"/>
                <c:pt idx="0">
                  <c:v>FY00</c:v>
                </c:pt>
                <c:pt idx="1">
                  <c:v>FY01</c:v>
                </c:pt>
                <c:pt idx="2">
                  <c:v>FY02</c:v>
                </c:pt>
                <c:pt idx="3">
                  <c:v>FY03</c:v>
                </c:pt>
                <c:pt idx="4">
                  <c:v>FY04</c:v>
                </c:pt>
                <c:pt idx="5">
                  <c:v>FY05</c:v>
                </c:pt>
                <c:pt idx="6">
                  <c:v>FY06</c:v>
                </c:pt>
                <c:pt idx="7">
                  <c:v>FY07</c:v>
                </c:pt>
                <c:pt idx="8">
                  <c:v>FY08</c:v>
                </c:pt>
                <c:pt idx="9">
                  <c:v>FY09</c:v>
                </c:pt>
                <c:pt idx="10">
                  <c:v>FY10</c:v>
                </c:pt>
                <c:pt idx="11">
                  <c:v>FY11</c:v>
                </c:pt>
                <c:pt idx="12">
                  <c:v>FY12</c:v>
                </c:pt>
              </c:strCache>
            </c:strRef>
          </c:cat>
          <c:val>
            <c:numRef>
              <c:f>'Volume Distribution Trend'!$L$52:$L$64</c:f>
              <c:numCache>
                <c:formatCode>#,##0.00</c:formatCode>
                <c:ptCount val="13"/>
                <c:pt idx="0">
                  <c:v>1.853076171875</c:v>
                </c:pt>
                <c:pt idx="1">
                  <c:v>2.729267578125</c:v>
                </c:pt>
                <c:pt idx="2">
                  <c:v>4.9204785156249997</c:v>
                </c:pt>
                <c:pt idx="3">
                  <c:v>28.077333984374999</c:v>
                </c:pt>
                <c:pt idx="4">
                  <c:v>37.485546874999997</c:v>
                </c:pt>
                <c:pt idx="5">
                  <c:v>31.372324218749998</c:v>
                </c:pt>
                <c:pt idx="6">
                  <c:v>36.545048828124997</c:v>
                </c:pt>
                <c:pt idx="7">
                  <c:v>14.05916015625</c:v>
                </c:pt>
                <c:pt idx="8">
                  <c:v>62.173291015624997</c:v>
                </c:pt>
                <c:pt idx="9">
                  <c:v>91.35252567675154</c:v>
                </c:pt>
                <c:pt idx="10">
                  <c:v>104.92124023437498</c:v>
                </c:pt>
                <c:pt idx="11">
                  <c:v>111.833515625</c:v>
                </c:pt>
                <c:pt idx="12">
                  <c:v>161.62029296874999</c:v>
                </c:pt>
              </c:numCache>
            </c:numRef>
          </c:val>
        </c:ser>
        <c:ser>
          <c:idx val="11"/>
          <c:order val="11"/>
          <c:tx>
            <c:strRef>
              <c:f>'Volume Distribution Trend'!$M$51</c:f>
              <c:strCache>
                <c:ptCount val="1"/>
                <c:pt idx="0">
                  <c:v>SEDAC</c:v>
                </c:pt>
              </c:strCache>
            </c:strRef>
          </c:tx>
          <c:cat>
            <c:strRef>
              <c:f>'Volume Distribution Trend'!$A$52:$A$64</c:f>
              <c:strCache>
                <c:ptCount val="13"/>
                <c:pt idx="0">
                  <c:v>FY00</c:v>
                </c:pt>
                <c:pt idx="1">
                  <c:v>FY01</c:v>
                </c:pt>
                <c:pt idx="2">
                  <c:v>FY02</c:v>
                </c:pt>
                <c:pt idx="3">
                  <c:v>FY03</c:v>
                </c:pt>
                <c:pt idx="4">
                  <c:v>FY04</c:v>
                </c:pt>
                <c:pt idx="5">
                  <c:v>FY05</c:v>
                </c:pt>
                <c:pt idx="6">
                  <c:v>FY06</c:v>
                </c:pt>
                <c:pt idx="7">
                  <c:v>FY07</c:v>
                </c:pt>
                <c:pt idx="8">
                  <c:v>FY08</c:v>
                </c:pt>
                <c:pt idx="9">
                  <c:v>FY09</c:v>
                </c:pt>
                <c:pt idx="10">
                  <c:v>FY10</c:v>
                </c:pt>
                <c:pt idx="11">
                  <c:v>FY11</c:v>
                </c:pt>
                <c:pt idx="12">
                  <c:v>FY12</c:v>
                </c:pt>
              </c:strCache>
            </c:strRef>
          </c:cat>
          <c:val>
            <c:numRef>
              <c:f>'Volume Distribution Trend'!$M$52:$M$64</c:f>
              <c:numCache>
                <c:formatCode>#,##0.00</c:formatCode>
                <c:ptCount val="13"/>
                <c:pt idx="0">
                  <c:v>8.0019531249999998E-2</c:v>
                </c:pt>
                <c:pt idx="1">
                  <c:v>0.1175390625</c:v>
                </c:pt>
                <c:pt idx="2">
                  <c:v>0.16963867187500001</c:v>
                </c:pt>
                <c:pt idx="3">
                  <c:v>0.22001953125000001</c:v>
                </c:pt>
                <c:pt idx="4">
                  <c:v>0.15578125000000001</c:v>
                </c:pt>
                <c:pt idx="5">
                  <c:v>0.167841796875</c:v>
                </c:pt>
                <c:pt idx="6">
                  <c:v>0.156494140625</c:v>
                </c:pt>
                <c:pt idx="7">
                  <c:v>8.1708984375000002E-2</c:v>
                </c:pt>
                <c:pt idx="8">
                  <c:v>6.4414062499999994E-2</c:v>
                </c:pt>
                <c:pt idx="9">
                  <c:v>0.31630323165882113</c:v>
                </c:pt>
                <c:pt idx="10">
                  <c:v>1.4294628906250002</c:v>
                </c:pt>
                <c:pt idx="11">
                  <c:v>2.8848437499999999</c:v>
                </c:pt>
                <c:pt idx="12">
                  <c:v>1.470908203125</c:v>
                </c:pt>
              </c:numCache>
            </c:numRef>
          </c:val>
        </c:ser>
        <c:gapWidth val="55"/>
        <c:overlap val="100"/>
        <c:axId val="119576448"/>
        <c:axId val="119577984"/>
      </c:barChart>
      <c:catAx>
        <c:axId val="119576448"/>
        <c:scaling>
          <c:orientation val="minMax"/>
        </c:scaling>
        <c:axPos val="b"/>
        <c:numFmt formatCode="#,##0" sourceLinked="1"/>
        <c:majorTickMark val="none"/>
        <c:tickLblPos val="nextTo"/>
        <c:spPr>
          <a:ln w="3175">
            <a:solidFill>
              <a:srgbClr val="808080"/>
            </a:solidFill>
            <a:prstDash val="solid"/>
          </a:ln>
        </c:spPr>
        <c:txPr>
          <a:bodyPr/>
          <a:lstStyle/>
          <a:p>
            <a:pPr>
              <a:defRPr sz="1200" b="1"/>
            </a:pPr>
            <a:endParaRPr lang="en-US"/>
          </a:p>
        </c:txPr>
        <c:crossAx val="119577984"/>
        <c:crosses val="autoZero"/>
        <c:auto val="1"/>
        <c:lblAlgn val="ctr"/>
        <c:lblOffset val="100"/>
      </c:catAx>
      <c:valAx>
        <c:axId val="119577984"/>
        <c:scaling>
          <c:orientation val="minMax"/>
        </c:scaling>
        <c:axPos val="l"/>
        <c:majorGridlines>
          <c:spPr>
            <a:ln w="3175">
              <a:solidFill>
                <a:srgbClr val="808080"/>
              </a:solidFill>
              <a:prstDash val="solid"/>
            </a:ln>
          </c:spPr>
        </c:majorGridlines>
        <c:title>
          <c:tx>
            <c:rich>
              <a:bodyPr rot="-5400000" vert="horz"/>
              <a:lstStyle/>
              <a:p>
                <a:pPr>
                  <a:defRPr sz="1200"/>
                </a:pPr>
                <a:r>
                  <a:rPr lang="en-US" sz="1200"/>
                  <a:t>Volume (TBs)</a:t>
                </a:r>
              </a:p>
            </c:rich>
          </c:tx>
        </c:title>
        <c:numFmt formatCode="#,##0" sourceLinked="0"/>
        <c:majorTickMark val="none"/>
        <c:tickLblPos val="nextTo"/>
        <c:spPr>
          <a:ln w="3175">
            <a:solidFill>
              <a:srgbClr val="808080"/>
            </a:solidFill>
            <a:prstDash val="solid"/>
          </a:ln>
        </c:spPr>
        <c:crossAx val="119576448"/>
        <c:crosses val="autoZero"/>
        <c:crossBetween val="between"/>
      </c:valAx>
      <c:spPr>
        <a:solidFill>
          <a:srgbClr val="FFFFFF"/>
        </a:solidFill>
        <a:ln w="25400">
          <a:solidFill>
            <a:sysClr val="window" lastClr="FFFFFF">
              <a:lumMod val="50000"/>
            </a:sysClr>
          </a:solidFill>
        </a:ln>
      </c:spPr>
    </c:plotArea>
    <c:legend>
      <c:legendPos val="t"/>
      <c:spPr>
        <a:noFill/>
        <a:ln w="25400">
          <a:solidFill>
            <a:schemeClr val="tx1"/>
          </a:solidFill>
        </a:ln>
      </c:spPr>
    </c:legend>
    <c:plotVisOnly val="1"/>
    <c:dispBlanksAs val="gap"/>
  </c:chart>
  <c:spPr>
    <a:solidFill>
      <a:srgbClr val="FFFFFF"/>
    </a:solidFill>
    <a:ln w="3175">
      <a:solidFill>
        <a:schemeClr val="tx1"/>
      </a:solidFill>
      <a:prstDash val="solid"/>
    </a:ln>
  </c:spPr>
  <c:printSettings>
    <c:headerFooter alignWithMargins="0"/>
    <c:pageMargins b="1" l="0.7500000000000141" r="0.7500000000000141" t="1" header="0.5" footer="0.5"/>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sz="1300" b="0" i="0" u="none" strike="noStrike" baseline="0">
                <a:solidFill>
                  <a:srgbClr val="000000"/>
                </a:solidFill>
                <a:latin typeface="Calibri"/>
                <a:ea typeface="Calibri"/>
                <a:cs typeface="Calibri"/>
              </a:defRPr>
            </a:pPr>
            <a:r>
              <a:rPr lang="en-US" sz="1300" b="1" i="0" u="none" strike="noStrike" baseline="0">
                <a:solidFill>
                  <a:srgbClr val="000000"/>
                </a:solidFill>
                <a:latin typeface="Calibri"/>
              </a:rPr>
              <a:t> U.S. - Foreign Product Distribution Trend</a:t>
            </a:r>
          </a:p>
        </c:rich>
      </c:tx>
      <c:spPr>
        <a:noFill/>
        <a:ln w="25400">
          <a:noFill/>
        </a:ln>
      </c:spPr>
    </c:title>
    <c:plotArea>
      <c:layout/>
      <c:barChart>
        <c:barDir val="col"/>
        <c:grouping val="clustered"/>
        <c:ser>
          <c:idx val="0"/>
          <c:order val="0"/>
          <c:tx>
            <c:strRef>
              <c:f>'US - Foreign Trend'!$A$18</c:f>
              <c:strCache>
                <c:ptCount val="1"/>
                <c:pt idx="0">
                  <c:v>Foreign</c:v>
                </c:pt>
              </c:strCache>
            </c:strRef>
          </c:tx>
          <c:spPr>
            <a:gradFill rotWithShape="0">
              <a:gsLst>
                <a:gs pos="0">
                  <a:srgbClr val="9BC1FF"/>
                </a:gs>
                <a:gs pos="100000">
                  <a:srgbClr val="3F80CD"/>
                </a:gs>
              </a:gsLst>
              <a:lin ang="5400000"/>
            </a:gradFill>
            <a:ln w="25400">
              <a:noFill/>
            </a:ln>
            <a:effectLst>
              <a:outerShdw dist="35921" dir="2700000" algn="br">
                <a:srgbClr val="000000"/>
              </a:outerShdw>
            </a:effectLst>
          </c:spPr>
          <c:cat>
            <c:strRef>
              <c:f>'US - Foreign Trend'!$B$17:$G$17</c:f>
              <c:strCache>
                <c:ptCount val="6"/>
                <c:pt idx="0">
                  <c:v>FY2007</c:v>
                </c:pt>
                <c:pt idx="1">
                  <c:v>FY2008</c:v>
                </c:pt>
                <c:pt idx="2">
                  <c:v>FY2009</c:v>
                </c:pt>
                <c:pt idx="3">
                  <c:v>FY2010</c:v>
                </c:pt>
                <c:pt idx="4">
                  <c:v>FY2011</c:v>
                </c:pt>
                <c:pt idx="5">
                  <c:v>FY2012</c:v>
                </c:pt>
              </c:strCache>
            </c:strRef>
          </c:cat>
          <c:val>
            <c:numRef>
              <c:f>'US - Foreign Trend'!$B$18:$G$18</c:f>
              <c:numCache>
                <c:formatCode>#,##0</c:formatCode>
                <c:ptCount val="6"/>
                <c:pt idx="0">
                  <c:v>35960845</c:v>
                </c:pt>
                <c:pt idx="1">
                  <c:v>56769710</c:v>
                </c:pt>
                <c:pt idx="2">
                  <c:v>120843195</c:v>
                </c:pt>
                <c:pt idx="3">
                  <c:v>152842193</c:v>
                </c:pt>
                <c:pt idx="4">
                  <c:v>189496476</c:v>
                </c:pt>
                <c:pt idx="5">
                  <c:v>259717671</c:v>
                </c:pt>
              </c:numCache>
            </c:numRef>
          </c:val>
        </c:ser>
        <c:ser>
          <c:idx val="1"/>
          <c:order val="1"/>
          <c:tx>
            <c:strRef>
              <c:f>'US - Foreign Trend'!$A$19</c:f>
              <c:strCache>
                <c:ptCount val="1"/>
                <c:pt idx="0">
                  <c:v>U.S.</c:v>
                </c:pt>
              </c:strCache>
            </c:strRef>
          </c:tx>
          <c:spPr>
            <a:gradFill rotWithShape="0">
              <a:gsLst>
                <a:gs pos="0">
                  <a:srgbClr val="FF9A99"/>
                </a:gs>
                <a:gs pos="100000">
                  <a:srgbClr val="D1403C"/>
                </a:gs>
              </a:gsLst>
              <a:lin ang="5400000"/>
            </a:gradFill>
            <a:ln w="25400">
              <a:noFill/>
            </a:ln>
            <a:effectLst>
              <a:outerShdw dist="35921" dir="2700000" algn="br">
                <a:srgbClr val="000000"/>
              </a:outerShdw>
            </a:effectLst>
          </c:spPr>
          <c:cat>
            <c:strRef>
              <c:f>'US - Foreign Trend'!$B$17:$G$17</c:f>
              <c:strCache>
                <c:ptCount val="6"/>
                <c:pt idx="0">
                  <c:v>FY2007</c:v>
                </c:pt>
                <c:pt idx="1">
                  <c:v>FY2008</c:v>
                </c:pt>
                <c:pt idx="2">
                  <c:v>FY2009</c:v>
                </c:pt>
                <c:pt idx="3">
                  <c:v>FY2010</c:v>
                </c:pt>
                <c:pt idx="4">
                  <c:v>FY2011</c:v>
                </c:pt>
                <c:pt idx="5">
                  <c:v>FY2012</c:v>
                </c:pt>
              </c:strCache>
            </c:strRef>
          </c:cat>
          <c:val>
            <c:numRef>
              <c:f>'US - Foreign Trend'!$B$19:$G$19</c:f>
              <c:numCache>
                <c:formatCode>#,##0</c:formatCode>
                <c:ptCount val="6"/>
                <c:pt idx="0">
                  <c:v>65563006</c:v>
                </c:pt>
                <c:pt idx="1">
                  <c:v>69857119</c:v>
                </c:pt>
                <c:pt idx="2">
                  <c:v>113052619</c:v>
                </c:pt>
                <c:pt idx="3">
                  <c:v>242093094</c:v>
                </c:pt>
                <c:pt idx="4">
                  <c:v>262304205</c:v>
                </c:pt>
                <c:pt idx="5">
                  <c:v>272259607</c:v>
                </c:pt>
              </c:numCache>
            </c:numRef>
          </c:val>
        </c:ser>
        <c:axId val="119677696"/>
        <c:axId val="119679232"/>
      </c:barChart>
      <c:catAx>
        <c:axId val="119677696"/>
        <c:scaling>
          <c:orientation val="minMax"/>
        </c:scaling>
        <c:axPos val="b"/>
        <c:numFmt formatCode="General" sourceLinked="1"/>
        <c:majorTickMark val="none"/>
        <c:tickLblPos val="nextTo"/>
        <c:spPr>
          <a:ln w="3175">
            <a:solidFill>
              <a:srgbClr val="808080"/>
            </a:solidFill>
            <a:prstDash val="solid"/>
          </a:ln>
        </c:spPr>
        <c:txPr>
          <a:bodyPr/>
          <a:lstStyle/>
          <a:p>
            <a:pPr>
              <a:defRPr sz="1200"/>
            </a:pPr>
            <a:endParaRPr lang="en-US"/>
          </a:p>
        </c:txPr>
        <c:crossAx val="119679232"/>
        <c:crosses val="autoZero"/>
        <c:auto val="1"/>
        <c:lblAlgn val="ctr"/>
        <c:lblOffset val="100"/>
      </c:catAx>
      <c:valAx>
        <c:axId val="119679232"/>
        <c:scaling>
          <c:orientation val="minMax"/>
        </c:scaling>
        <c:axPos val="l"/>
        <c:majorGridlines>
          <c:spPr>
            <a:ln w="3175">
              <a:solidFill>
                <a:schemeClr val="bg1">
                  <a:lumMod val="50000"/>
                </a:schemeClr>
              </a:solidFill>
              <a:prstDash val="solid"/>
            </a:ln>
          </c:spPr>
        </c:majorGridlines>
        <c:numFmt formatCode="#,##0" sourceLinked="0"/>
        <c:majorTickMark val="none"/>
        <c:tickLblPos val="nextTo"/>
        <c:spPr>
          <a:ln w="3175">
            <a:solidFill>
              <a:srgbClr val="808080"/>
            </a:solidFill>
            <a:prstDash val="solid"/>
          </a:ln>
        </c:spPr>
        <c:txPr>
          <a:bodyPr/>
          <a:lstStyle/>
          <a:p>
            <a:pPr>
              <a:defRPr sz="1000" baseline="0"/>
            </a:pPr>
            <a:endParaRPr lang="en-US"/>
          </a:p>
        </c:txPr>
        <c:crossAx val="119677696"/>
        <c:crosses val="autoZero"/>
        <c:crossBetween val="between"/>
        <c:dispUnits>
          <c:builtInUnit val="millions"/>
          <c:dispUnitsLbl>
            <c:layout>
              <c:manualLayout>
                <c:xMode val="edge"/>
                <c:yMode val="edge"/>
                <c:x val="2.6245707725841009E-2"/>
                <c:y val="0.2176850896832784"/>
              </c:manualLayout>
            </c:layout>
            <c:tx>
              <c:rich>
                <a:bodyPr/>
                <a:lstStyle/>
                <a:p>
                  <a:pPr>
                    <a:defRPr sz="1100" baseline="0">
                      <a:latin typeface="Calibri" pitchFamily="34" charset="0"/>
                    </a:defRPr>
                  </a:pPr>
                  <a:r>
                    <a:rPr lang="en-US"/>
                    <a:t>Products</a:t>
                  </a:r>
                  <a:r>
                    <a:rPr lang="en-US" baseline="0"/>
                    <a:t> Distributed (Millions)</a:t>
                  </a:r>
                  <a:endParaRPr lang="en-US"/>
                </a:p>
              </c:rich>
            </c:tx>
          </c:dispUnitsLbl>
        </c:dispUnits>
      </c:valAx>
      <c:spPr>
        <a:solidFill>
          <a:srgbClr val="FFFFFF"/>
        </a:solidFill>
        <a:ln w="25400">
          <a:solidFill>
            <a:srgbClr val="000000"/>
          </a:solidFill>
        </a:ln>
      </c:spPr>
    </c:plotArea>
    <c:legend>
      <c:legendPos val="r"/>
      <c:spPr>
        <a:noFill/>
        <a:ln w="25400">
          <a:noFill/>
        </a:ln>
      </c:spPr>
      <c:txPr>
        <a:bodyPr/>
        <a:lstStyle/>
        <a:p>
          <a:pPr>
            <a:defRPr sz="1200"/>
          </a:pPr>
          <a:endParaRPr lang="en-US"/>
        </a:p>
      </c:txPr>
    </c:legend>
    <c:plotVisOnly val="1"/>
    <c:dispBlanksAs val="gap"/>
  </c:chart>
  <c:spPr>
    <a:solidFill>
      <a:srgbClr val="FFFFFF"/>
    </a:solidFill>
    <a:ln w="3175">
      <a:solidFill>
        <a:schemeClr val="tx1"/>
      </a:solidFill>
      <a:prstDash val="solid"/>
    </a:ln>
  </c:spPr>
  <c:printSettings>
    <c:headerFooter alignWithMargins="0"/>
    <c:pageMargins b="1" l="0.7500000000000141" r="0.7500000000000141" t="1" header="0.5" footer="0.5"/>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sz="1400" b="0" i="0" u="none" strike="noStrike" baseline="0">
                <a:solidFill>
                  <a:srgbClr val="000000"/>
                </a:solidFill>
                <a:latin typeface="Calibri"/>
                <a:ea typeface="Calibri"/>
                <a:cs typeface="Calibri"/>
              </a:defRPr>
            </a:pPr>
            <a:r>
              <a:rPr lang="en-US" sz="1300" b="1" i="0" u="none" strike="noStrike" baseline="0">
                <a:solidFill>
                  <a:srgbClr val="000000"/>
                </a:solidFill>
                <a:latin typeface="Calibri"/>
              </a:rPr>
              <a:t>U.S. - Foreign Data Volume Distribution Trend</a:t>
            </a:r>
          </a:p>
        </c:rich>
      </c:tx>
      <c:spPr>
        <a:noFill/>
        <a:ln w="25400">
          <a:noFill/>
        </a:ln>
      </c:spPr>
    </c:title>
    <c:plotArea>
      <c:layout/>
      <c:barChart>
        <c:barDir val="col"/>
        <c:grouping val="clustered"/>
        <c:ser>
          <c:idx val="0"/>
          <c:order val="0"/>
          <c:tx>
            <c:strRef>
              <c:f>'US - Foreign Trend'!$A$22</c:f>
              <c:strCache>
                <c:ptCount val="1"/>
                <c:pt idx="0">
                  <c:v>Foreign</c:v>
                </c:pt>
              </c:strCache>
            </c:strRef>
          </c:tx>
          <c:spPr>
            <a:gradFill rotWithShape="0">
              <a:gsLst>
                <a:gs pos="0">
                  <a:srgbClr val="9BC1FF"/>
                </a:gs>
                <a:gs pos="100000">
                  <a:srgbClr val="3F80CD"/>
                </a:gs>
              </a:gsLst>
              <a:lin ang="5400000"/>
            </a:gradFill>
            <a:ln w="25400">
              <a:noFill/>
            </a:ln>
            <a:effectLst>
              <a:outerShdw dist="35921" dir="2700000" algn="br">
                <a:srgbClr val="000000"/>
              </a:outerShdw>
            </a:effectLst>
          </c:spPr>
          <c:cat>
            <c:strRef>
              <c:f>'US - Foreign Trend'!$B$21:$G$21</c:f>
              <c:strCache>
                <c:ptCount val="6"/>
                <c:pt idx="0">
                  <c:v>FY2007</c:v>
                </c:pt>
                <c:pt idx="1">
                  <c:v>FY2008</c:v>
                </c:pt>
                <c:pt idx="2">
                  <c:v>FY2009</c:v>
                </c:pt>
                <c:pt idx="3">
                  <c:v>FY2010</c:v>
                </c:pt>
                <c:pt idx="4">
                  <c:v>FY2011</c:v>
                </c:pt>
                <c:pt idx="5">
                  <c:v>FY2012</c:v>
                </c:pt>
              </c:strCache>
            </c:strRef>
          </c:cat>
          <c:val>
            <c:numRef>
              <c:f>'US - Foreign Trend'!$B$22:$G$22</c:f>
              <c:numCache>
                <c:formatCode>#,##0.0</c:formatCode>
                <c:ptCount val="6"/>
                <c:pt idx="0">
                  <c:v>630.5</c:v>
                </c:pt>
                <c:pt idx="1">
                  <c:v>763.25908203125016</c:v>
                </c:pt>
                <c:pt idx="2">
                  <c:v>886.57</c:v>
                </c:pt>
                <c:pt idx="3">
                  <c:v>1195.22</c:v>
                </c:pt>
                <c:pt idx="4">
                  <c:v>1294.5927050781249</c:v>
                </c:pt>
                <c:pt idx="5">
                  <c:v>1775.4870273437502</c:v>
                </c:pt>
              </c:numCache>
            </c:numRef>
          </c:val>
        </c:ser>
        <c:ser>
          <c:idx val="1"/>
          <c:order val="1"/>
          <c:tx>
            <c:strRef>
              <c:f>'US - Foreign Trend'!$A$23</c:f>
              <c:strCache>
                <c:ptCount val="1"/>
                <c:pt idx="0">
                  <c:v>U.S.</c:v>
                </c:pt>
              </c:strCache>
            </c:strRef>
          </c:tx>
          <c:spPr>
            <a:gradFill rotWithShape="0">
              <a:gsLst>
                <a:gs pos="0">
                  <a:srgbClr val="FF9A99"/>
                </a:gs>
                <a:gs pos="100000">
                  <a:srgbClr val="D1403C"/>
                </a:gs>
              </a:gsLst>
              <a:lin ang="5400000"/>
            </a:gradFill>
            <a:ln w="25400">
              <a:noFill/>
            </a:ln>
            <a:effectLst>
              <a:outerShdw dist="35921" dir="2700000" algn="br">
                <a:srgbClr val="000000"/>
              </a:outerShdw>
            </a:effectLst>
          </c:spPr>
          <c:cat>
            <c:strRef>
              <c:f>'US - Foreign Trend'!$B$21:$G$21</c:f>
              <c:strCache>
                <c:ptCount val="6"/>
                <c:pt idx="0">
                  <c:v>FY2007</c:v>
                </c:pt>
                <c:pt idx="1">
                  <c:v>FY2008</c:v>
                </c:pt>
                <c:pt idx="2">
                  <c:v>FY2009</c:v>
                </c:pt>
                <c:pt idx="3">
                  <c:v>FY2010</c:v>
                </c:pt>
                <c:pt idx="4">
                  <c:v>FY2011</c:v>
                </c:pt>
                <c:pt idx="5">
                  <c:v>FY2012</c:v>
                </c:pt>
              </c:strCache>
            </c:strRef>
          </c:cat>
          <c:val>
            <c:numRef>
              <c:f>'US - Foreign Trend'!$B$23:$G$23</c:f>
              <c:numCache>
                <c:formatCode>#,##0.0</c:formatCode>
                <c:ptCount val="6"/>
                <c:pt idx="0">
                  <c:v>757.3</c:v>
                </c:pt>
                <c:pt idx="1">
                  <c:v>1063.0125683593751</c:v>
                </c:pt>
                <c:pt idx="2">
                  <c:v>1380.55</c:v>
                </c:pt>
                <c:pt idx="3">
                  <c:v>2097.4899999999998</c:v>
                </c:pt>
                <c:pt idx="4">
                  <c:v>2720.0899609375006</c:v>
                </c:pt>
                <c:pt idx="5">
                  <c:v>3076.5047451171872</c:v>
                </c:pt>
              </c:numCache>
            </c:numRef>
          </c:val>
        </c:ser>
        <c:axId val="119716864"/>
        <c:axId val="119718656"/>
      </c:barChart>
      <c:catAx>
        <c:axId val="119716864"/>
        <c:scaling>
          <c:orientation val="minMax"/>
        </c:scaling>
        <c:axPos val="b"/>
        <c:numFmt formatCode="General" sourceLinked="1"/>
        <c:majorTickMark val="none"/>
        <c:tickLblPos val="nextTo"/>
        <c:spPr>
          <a:ln w="3175">
            <a:solidFill>
              <a:srgbClr val="808080"/>
            </a:solidFill>
            <a:prstDash val="solid"/>
          </a:ln>
        </c:spPr>
        <c:txPr>
          <a:bodyPr/>
          <a:lstStyle/>
          <a:p>
            <a:pPr>
              <a:defRPr sz="1200"/>
            </a:pPr>
            <a:endParaRPr lang="en-US"/>
          </a:p>
        </c:txPr>
        <c:crossAx val="119718656"/>
        <c:crosses val="autoZero"/>
        <c:auto val="1"/>
        <c:lblAlgn val="ctr"/>
        <c:lblOffset val="100"/>
      </c:catAx>
      <c:valAx>
        <c:axId val="119718656"/>
        <c:scaling>
          <c:orientation val="minMax"/>
          <c:min val="0"/>
        </c:scaling>
        <c:axPos val="l"/>
        <c:majorGridlines>
          <c:spPr>
            <a:ln w="3175">
              <a:solidFill>
                <a:schemeClr val="bg1">
                  <a:lumMod val="50000"/>
                </a:schemeClr>
              </a:solidFill>
              <a:prstDash val="solid"/>
            </a:ln>
          </c:spPr>
        </c:majorGridlines>
        <c:title>
          <c:tx>
            <c:rich>
              <a:bodyPr rot="-5400000" vert="horz"/>
              <a:lstStyle/>
              <a:p>
                <a:pPr>
                  <a:defRPr/>
                </a:pPr>
                <a:r>
                  <a:rPr lang="en-US"/>
                  <a:t>Volume (TBs)</a:t>
                </a:r>
              </a:p>
            </c:rich>
          </c:tx>
        </c:title>
        <c:numFmt formatCode="#,##0" sourceLinked="0"/>
        <c:majorTickMark val="none"/>
        <c:tickLblPos val="nextTo"/>
        <c:spPr>
          <a:ln w="3175">
            <a:solidFill>
              <a:srgbClr val="808080"/>
            </a:solidFill>
            <a:prstDash val="solid"/>
          </a:ln>
        </c:spPr>
        <c:txPr>
          <a:bodyPr/>
          <a:lstStyle/>
          <a:p>
            <a:pPr>
              <a:defRPr sz="1000" baseline="0"/>
            </a:pPr>
            <a:endParaRPr lang="en-US"/>
          </a:p>
        </c:txPr>
        <c:crossAx val="119716864"/>
        <c:crosses val="autoZero"/>
        <c:crossBetween val="between"/>
      </c:valAx>
      <c:spPr>
        <a:solidFill>
          <a:srgbClr val="FFFFFF"/>
        </a:solidFill>
        <a:ln w="25400">
          <a:solidFill>
            <a:srgbClr val="000000"/>
          </a:solidFill>
        </a:ln>
      </c:spPr>
    </c:plotArea>
    <c:legend>
      <c:legendPos val="r"/>
      <c:spPr>
        <a:noFill/>
        <a:ln w="25400">
          <a:noFill/>
        </a:ln>
      </c:spPr>
      <c:txPr>
        <a:bodyPr/>
        <a:lstStyle/>
        <a:p>
          <a:pPr>
            <a:defRPr sz="1200"/>
          </a:pPr>
          <a:endParaRPr lang="en-US"/>
        </a:p>
      </c:txPr>
    </c:legend>
    <c:plotVisOnly val="1"/>
    <c:dispBlanksAs val="gap"/>
  </c:chart>
  <c:spPr>
    <a:solidFill>
      <a:srgbClr val="FFFFFF"/>
    </a:solidFill>
    <a:ln w="3175">
      <a:solidFill>
        <a:srgbClr val="808080"/>
      </a:solidFill>
      <a:prstDash val="solid"/>
    </a:ln>
  </c:spPr>
  <c:printSettings>
    <c:headerFooter alignWithMargins="0"/>
    <c:pageMargins b="1" l="0.75000000000001432" r="0.75000000000001432" t="1" header="0.5" footer="0.5"/>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a:t>Non-Public Users</a:t>
            </a:r>
          </a:p>
        </c:rich>
      </c:tx>
      <c:spPr>
        <a:noFill/>
        <a:ln w="25400">
          <a:noFill/>
        </a:ln>
      </c:spPr>
    </c:title>
    <c:plotArea>
      <c:layout>
        <c:manualLayout>
          <c:layoutTarget val="inner"/>
          <c:xMode val="edge"/>
          <c:yMode val="edge"/>
          <c:x val="0.15283842794759844"/>
          <c:y val="0.25926063163673169"/>
          <c:w val="0.74368678672506849"/>
          <c:h val="0.55547066517675359"/>
        </c:manualLayout>
      </c:layout>
      <c:barChart>
        <c:barDir val="col"/>
        <c:grouping val="clustered"/>
        <c:ser>
          <c:idx val="0"/>
          <c:order val="0"/>
          <c:tx>
            <c:strRef>
              <c:f>'Public - Science User Trend'!$B$4</c:f>
              <c:strCache>
                <c:ptCount val="1"/>
                <c:pt idx="0">
                  <c:v>Production</c:v>
                </c:pt>
              </c:strCache>
            </c:strRef>
          </c:tx>
          <c:spPr>
            <a:gradFill rotWithShape="0">
              <a:gsLst>
                <a:gs pos="0">
                  <a:srgbClr val="9BC1FF"/>
                </a:gs>
                <a:gs pos="100000">
                  <a:srgbClr val="3F80CD"/>
                </a:gs>
              </a:gsLst>
              <a:lin ang="5400000"/>
            </a:gradFill>
            <a:ln w="25400">
              <a:noFill/>
            </a:ln>
            <a:effectLst>
              <a:outerShdw dist="35921" dir="2700000" algn="br">
                <a:srgbClr val="000000"/>
              </a:outerShdw>
            </a:effectLst>
          </c:spPr>
          <c:cat>
            <c:strRef>
              <c:f>'Public - Science User Trend'!$A$5:$A$10</c:f>
              <c:strCache>
                <c:ptCount val="6"/>
                <c:pt idx="0">
                  <c:v>FY07</c:v>
                </c:pt>
                <c:pt idx="1">
                  <c:v>FY08</c:v>
                </c:pt>
                <c:pt idx="2">
                  <c:v>FY09</c:v>
                </c:pt>
                <c:pt idx="3">
                  <c:v>FY10</c:v>
                </c:pt>
                <c:pt idx="4">
                  <c:v>FY11</c:v>
                </c:pt>
                <c:pt idx="5">
                  <c:v>FY12</c:v>
                </c:pt>
              </c:strCache>
            </c:strRef>
          </c:cat>
          <c:val>
            <c:numRef>
              <c:f>'Public - Science User Trend'!$B$5:$B$10</c:f>
              <c:numCache>
                <c:formatCode>General</c:formatCode>
                <c:ptCount val="6"/>
                <c:pt idx="0">
                  <c:v>72</c:v>
                </c:pt>
                <c:pt idx="1">
                  <c:v>168</c:v>
                </c:pt>
                <c:pt idx="2">
                  <c:v>167</c:v>
                </c:pt>
                <c:pt idx="3">
                  <c:v>124</c:v>
                </c:pt>
                <c:pt idx="4" formatCode="#,##0">
                  <c:v>64</c:v>
                </c:pt>
                <c:pt idx="5" formatCode="#,##0">
                  <c:v>107</c:v>
                </c:pt>
              </c:numCache>
            </c:numRef>
          </c:val>
        </c:ser>
        <c:ser>
          <c:idx val="1"/>
          <c:order val="1"/>
          <c:tx>
            <c:strRef>
              <c:f>'Public - Science User Trend'!$C$4</c:f>
              <c:strCache>
                <c:ptCount val="1"/>
                <c:pt idx="0">
                  <c:v>Science Team</c:v>
                </c:pt>
              </c:strCache>
            </c:strRef>
          </c:tx>
          <c:spPr>
            <a:gradFill rotWithShape="0">
              <a:gsLst>
                <a:gs pos="0">
                  <a:srgbClr val="FF9A99"/>
                </a:gs>
                <a:gs pos="100000">
                  <a:srgbClr val="D1403C"/>
                </a:gs>
              </a:gsLst>
              <a:lin ang="5400000"/>
            </a:gradFill>
            <a:ln w="25400">
              <a:noFill/>
            </a:ln>
            <a:effectLst>
              <a:outerShdw dist="35921" dir="2700000" algn="br">
                <a:srgbClr val="000000"/>
              </a:outerShdw>
            </a:effectLst>
          </c:spPr>
          <c:cat>
            <c:strRef>
              <c:f>'Public - Science User Trend'!$A$5:$A$10</c:f>
              <c:strCache>
                <c:ptCount val="6"/>
                <c:pt idx="0">
                  <c:v>FY07</c:v>
                </c:pt>
                <c:pt idx="1">
                  <c:v>FY08</c:v>
                </c:pt>
                <c:pt idx="2">
                  <c:v>FY09</c:v>
                </c:pt>
                <c:pt idx="3">
                  <c:v>FY10</c:v>
                </c:pt>
                <c:pt idx="4">
                  <c:v>FY11</c:v>
                </c:pt>
                <c:pt idx="5">
                  <c:v>FY12</c:v>
                </c:pt>
              </c:strCache>
            </c:strRef>
          </c:cat>
          <c:val>
            <c:numRef>
              <c:f>'Public - Science User Trend'!$C$5:$C$10</c:f>
              <c:numCache>
                <c:formatCode>General</c:formatCode>
                <c:ptCount val="6"/>
                <c:pt idx="0">
                  <c:v>136</c:v>
                </c:pt>
                <c:pt idx="1">
                  <c:v>283</c:v>
                </c:pt>
                <c:pt idx="2">
                  <c:v>329</c:v>
                </c:pt>
                <c:pt idx="3">
                  <c:v>250</c:v>
                </c:pt>
                <c:pt idx="4" formatCode="#,##0">
                  <c:v>210</c:v>
                </c:pt>
                <c:pt idx="5" formatCode="#,##0">
                  <c:v>163</c:v>
                </c:pt>
              </c:numCache>
            </c:numRef>
          </c:val>
        </c:ser>
        <c:ser>
          <c:idx val="2"/>
          <c:order val="2"/>
          <c:tx>
            <c:strRef>
              <c:f>'Public - Science User Trend'!$D$4</c:f>
              <c:strCache>
                <c:ptCount val="1"/>
                <c:pt idx="0">
                  <c:v>QA/Testing</c:v>
                </c:pt>
              </c:strCache>
            </c:strRef>
          </c:tx>
          <c:spPr>
            <a:gradFill rotWithShape="0">
              <a:gsLst>
                <a:gs pos="0">
                  <a:srgbClr val="DCFFA0"/>
                </a:gs>
                <a:gs pos="100000">
                  <a:srgbClr val="A0CA4A"/>
                </a:gs>
              </a:gsLst>
              <a:lin ang="5400000"/>
            </a:gradFill>
            <a:ln w="25400">
              <a:noFill/>
            </a:ln>
            <a:effectLst>
              <a:outerShdw dist="35921" dir="2700000" algn="br">
                <a:srgbClr val="000000"/>
              </a:outerShdw>
            </a:effectLst>
          </c:spPr>
          <c:cat>
            <c:strRef>
              <c:f>'Public - Science User Trend'!$A$5:$A$10</c:f>
              <c:strCache>
                <c:ptCount val="6"/>
                <c:pt idx="0">
                  <c:v>FY07</c:v>
                </c:pt>
                <c:pt idx="1">
                  <c:v>FY08</c:v>
                </c:pt>
                <c:pt idx="2">
                  <c:v>FY09</c:v>
                </c:pt>
                <c:pt idx="3">
                  <c:v>FY10</c:v>
                </c:pt>
                <c:pt idx="4">
                  <c:v>FY11</c:v>
                </c:pt>
                <c:pt idx="5">
                  <c:v>FY12</c:v>
                </c:pt>
              </c:strCache>
            </c:strRef>
          </c:cat>
          <c:val>
            <c:numRef>
              <c:f>'Public - Science User Trend'!$D$5:$D$10</c:f>
              <c:numCache>
                <c:formatCode>General</c:formatCode>
                <c:ptCount val="6"/>
                <c:pt idx="0">
                  <c:v>51</c:v>
                </c:pt>
                <c:pt idx="1">
                  <c:v>41</c:v>
                </c:pt>
                <c:pt idx="2">
                  <c:v>27</c:v>
                </c:pt>
                <c:pt idx="3">
                  <c:v>18</c:v>
                </c:pt>
                <c:pt idx="4" formatCode="#,##0">
                  <c:v>26</c:v>
                </c:pt>
                <c:pt idx="5" formatCode="#,##0">
                  <c:v>12</c:v>
                </c:pt>
              </c:numCache>
            </c:numRef>
          </c:val>
        </c:ser>
        <c:ser>
          <c:idx val="3"/>
          <c:order val="3"/>
          <c:tx>
            <c:strRef>
              <c:f>'Public - Science User Trend'!$E$4</c:f>
              <c:strCache>
                <c:ptCount val="1"/>
                <c:pt idx="0">
                  <c:v>Internal</c:v>
                </c:pt>
              </c:strCache>
            </c:strRef>
          </c:tx>
          <c:spPr>
            <a:gradFill rotWithShape="0">
              <a:gsLst>
                <a:gs pos="0">
                  <a:srgbClr val="C8B0ED"/>
                </a:gs>
                <a:gs pos="100000">
                  <a:srgbClr val="7F5BAB"/>
                </a:gs>
              </a:gsLst>
              <a:lin ang="5400000"/>
            </a:gradFill>
            <a:ln w="25400">
              <a:noFill/>
            </a:ln>
            <a:effectLst>
              <a:outerShdw dist="35921" dir="2700000" algn="br">
                <a:srgbClr val="000000"/>
              </a:outerShdw>
            </a:effectLst>
          </c:spPr>
          <c:cat>
            <c:strRef>
              <c:f>'Public - Science User Trend'!$A$5:$A$10</c:f>
              <c:strCache>
                <c:ptCount val="6"/>
                <c:pt idx="0">
                  <c:v>FY07</c:v>
                </c:pt>
                <c:pt idx="1">
                  <c:v>FY08</c:v>
                </c:pt>
                <c:pt idx="2">
                  <c:v>FY09</c:v>
                </c:pt>
                <c:pt idx="3">
                  <c:v>FY10</c:v>
                </c:pt>
                <c:pt idx="4">
                  <c:v>FY11</c:v>
                </c:pt>
                <c:pt idx="5">
                  <c:v>FY12</c:v>
                </c:pt>
              </c:strCache>
            </c:strRef>
          </c:cat>
          <c:val>
            <c:numRef>
              <c:f>'Public - Science User Trend'!$E$5:$E$10</c:f>
              <c:numCache>
                <c:formatCode>General</c:formatCode>
                <c:ptCount val="6"/>
                <c:pt idx="0">
                  <c:v>24</c:v>
                </c:pt>
                <c:pt idx="1">
                  <c:v>144</c:v>
                </c:pt>
                <c:pt idx="2">
                  <c:v>161</c:v>
                </c:pt>
                <c:pt idx="3">
                  <c:v>340</c:v>
                </c:pt>
                <c:pt idx="4" formatCode="#,##0">
                  <c:v>303</c:v>
                </c:pt>
                <c:pt idx="5" formatCode="#,##0">
                  <c:v>304</c:v>
                </c:pt>
              </c:numCache>
            </c:numRef>
          </c:val>
        </c:ser>
        <c:axId val="119643520"/>
        <c:axId val="119735424"/>
      </c:barChart>
      <c:catAx>
        <c:axId val="119643520"/>
        <c:scaling>
          <c:orientation val="minMax"/>
        </c:scaling>
        <c:axPos val="b"/>
        <c:numFmt formatCode="General" sourceLinked="1"/>
        <c:tickLblPos val="nextTo"/>
        <c:spPr>
          <a:ln w="3175">
            <a:solidFill>
              <a:srgbClr val="808080"/>
            </a:solidFill>
            <a:prstDash val="solid"/>
          </a:ln>
        </c:spPr>
        <c:txPr>
          <a:bodyPr/>
          <a:lstStyle/>
          <a:p>
            <a:pPr>
              <a:defRPr sz="1200"/>
            </a:pPr>
            <a:endParaRPr lang="en-US"/>
          </a:p>
        </c:txPr>
        <c:crossAx val="119735424"/>
        <c:crosses val="autoZero"/>
        <c:auto val="1"/>
        <c:lblAlgn val="ctr"/>
        <c:lblOffset val="100"/>
      </c:catAx>
      <c:valAx>
        <c:axId val="119735424"/>
        <c:scaling>
          <c:orientation val="minMax"/>
        </c:scaling>
        <c:axPos val="l"/>
        <c:majorGridlines>
          <c:spPr>
            <a:ln w="3175">
              <a:solidFill>
                <a:srgbClr val="808080"/>
              </a:solidFill>
              <a:prstDash val="solid"/>
            </a:ln>
          </c:spPr>
        </c:majorGridlines>
        <c:title>
          <c:tx>
            <c:rich>
              <a:bodyPr/>
              <a:lstStyle/>
              <a:p>
                <a:pPr>
                  <a:defRPr sz="1200"/>
                </a:pPr>
                <a:r>
                  <a:rPr lang="en-US" sz="1200"/>
                  <a:t>Distinct Users</a:t>
                </a:r>
              </a:p>
            </c:rich>
          </c:tx>
          <c:spPr>
            <a:noFill/>
            <a:ln w="25400">
              <a:noFill/>
            </a:ln>
          </c:spPr>
        </c:title>
        <c:numFmt formatCode="General" sourceLinked="1"/>
        <c:tickLblPos val="nextTo"/>
        <c:spPr>
          <a:ln w="3175">
            <a:solidFill>
              <a:srgbClr val="808080"/>
            </a:solidFill>
            <a:prstDash val="solid"/>
          </a:ln>
        </c:spPr>
        <c:crossAx val="119643520"/>
        <c:crosses val="autoZero"/>
        <c:crossBetween val="between"/>
      </c:valAx>
      <c:spPr>
        <a:ln>
          <a:solidFill>
            <a:schemeClr val="tx1"/>
          </a:solidFill>
        </a:ln>
      </c:spPr>
    </c:plotArea>
    <c:legend>
      <c:legendPos val="t"/>
      <c:spPr>
        <a:noFill/>
        <a:ln w="3175">
          <a:solidFill>
            <a:schemeClr val="tx1"/>
          </a:solidFill>
        </a:ln>
      </c:spPr>
      <c:txPr>
        <a:bodyPr/>
        <a:lstStyle/>
        <a:p>
          <a:pPr>
            <a:defRPr sz="1010" b="0" i="0" u="none" strike="noStrike" baseline="0">
              <a:solidFill>
                <a:srgbClr val="000000"/>
              </a:solidFill>
              <a:latin typeface="Calibri"/>
              <a:ea typeface="Calibri"/>
              <a:cs typeface="Calibri"/>
            </a:defRPr>
          </a:pPr>
          <a:endParaRPr lang="en-US"/>
        </a:p>
      </c:txPr>
    </c:legend>
    <c:plotVisOnly val="1"/>
    <c:dispBlanksAs val="gap"/>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141" r="0.7500000000000141" t="1" header="0.5" footer="0.5"/>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lang val="en-US"/>
  <c:style val="23"/>
  <c:chart>
    <c:title>
      <c:tx>
        <c:rich>
          <a:bodyPr/>
          <a:lstStyle/>
          <a:p>
            <a:pPr>
              <a:defRPr/>
            </a:pPr>
            <a:r>
              <a:rPr lang="en-US"/>
              <a:t>Public Users</a:t>
            </a:r>
          </a:p>
        </c:rich>
      </c:tx>
      <c:spPr>
        <a:noFill/>
        <a:ln w="25400">
          <a:noFill/>
        </a:ln>
      </c:spPr>
    </c:title>
    <c:plotArea>
      <c:layout>
        <c:manualLayout>
          <c:layoutTarget val="inner"/>
          <c:xMode val="edge"/>
          <c:yMode val="edge"/>
          <c:x val="0.27325581395348836"/>
          <c:y val="0.25926063163673169"/>
          <c:w val="0.68313953488372092"/>
          <c:h val="0.56427152488290522"/>
        </c:manualLayout>
      </c:layout>
      <c:barChart>
        <c:barDir val="col"/>
        <c:grouping val="clustered"/>
        <c:ser>
          <c:idx val="0"/>
          <c:order val="0"/>
          <c:tx>
            <c:strRef>
              <c:f>'Public - Science User Trend'!$F$4</c:f>
              <c:strCache>
                <c:ptCount val="1"/>
                <c:pt idx="0">
                  <c:v>Public</c:v>
                </c:pt>
              </c:strCache>
            </c:strRef>
          </c:tx>
          <c:spPr>
            <a:gradFill rotWithShape="0">
              <a:gsLst>
                <a:gs pos="0">
                  <a:srgbClr val="95EEFF"/>
                </a:gs>
                <a:gs pos="100000">
                  <a:srgbClr val="39B7D8"/>
                </a:gs>
              </a:gsLst>
              <a:lin ang="5400000"/>
            </a:gradFill>
            <a:ln w="25400">
              <a:noFill/>
            </a:ln>
            <a:effectLst>
              <a:outerShdw dist="35921" dir="2700000" algn="br">
                <a:srgbClr val="000000"/>
              </a:outerShdw>
            </a:effectLst>
          </c:spPr>
          <c:cat>
            <c:strRef>
              <c:f>'Public - Science User Trend'!$A$5:$A$10</c:f>
              <c:strCache>
                <c:ptCount val="6"/>
                <c:pt idx="0">
                  <c:v>FY07</c:v>
                </c:pt>
                <c:pt idx="1">
                  <c:v>FY08</c:v>
                </c:pt>
                <c:pt idx="2">
                  <c:v>FY09</c:v>
                </c:pt>
                <c:pt idx="3">
                  <c:v>FY10</c:v>
                </c:pt>
                <c:pt idx="4">
                  <c:v>FY11</c:v>
                </c:pt>
                <c:pt idx="5">
                  <c:v>FY12</c:v>
                </c:pt>
              </c:strCache>
            </c:strRef>
          </c:cat>
          <c:val>
            <c:numRef>
              <c:f>'Public - Science User Trend'!$F$5:$F$10</c:f>
              <c:numCache>
                <c:formatCode>#,##0</c:formatCode>
                <c:ptCount val="6"/>
                <c:pt idx="0">
                  <c:v>179703</c:v>
                </c:pt>
                <c:pt idx="1">
                  <c:v>147847</c:v>
                </c:pt>
                <c:pt idx="2">
                  <c:v>280987</c:v>
                </c:pt>
                <c:pt idx="3">
                  <c:v>481872</c:v>
                </c:pt>
                <c:pt idx="4">
                  <c:v>407039</c:v>
                </c:pt>
                <c:pt idx="5">
                  <c:v>460597</c:v>
                </c:pt>
              </c:numCache>
            </c:numRef>
          </c:val>
        </c:ser>
        <c:axId val="119760000"/>
        <c:axId val="119761536"/>
      </c:barChart>
      <c:catAx>
        <c:axId val="119760000"/>
        <c:scaling>
          <c:orientation val="minMax"/>
        </c:scaling>
        <c:axPos val="b"/>
        <c:numFmt formatCode="General" sourceLinked="1"/>
        <c:tickLblPos val="nextTo"/>
        <c:spPr>
          <a:ln w="3175">
            <a:solidFill>
              <a:srgbClr val="808080"/>
            </a:solidFill>
            <a:prstDash val="solid"/>
          </a:ln>
        </c:spPr>
        <c:txPr>
          <a:bodyPr/>
          <a:lstStyle/>
          <a:p>
            <a:pPr>
              <a:defRPr sz="1200"/>
            </a:pPr>
            <a:endParaRPr lang="en-US"/>
          </a:p>
        </c:txPr>
        <c:crossAx val="119761536"/>
        <c:crosses val="autoZero"/>
        <c:auto val="1"/>
        <c:lblAlgn val="ctr"/>
        <c:lblOffset val="100"/>
      </c:catAx>
      <c:valAx>
        <c:axId val="119761536"/>
        <c:scaling>
          <c:orientation val="minMax"/>
        </c:scaling>
        <c:axPos val="l"/>
        <c:majorGridlines>
          <c:spPr>
            <a:ln w="3175">
              <a:solidFill>
                <a:srgbClr val="808080"/>
              </a:solidFill>
              <a:prstDash val="solid"/>
            </a:ln>
          </c:spPr>
        </c:majorGridlines>
        <c:title>
          <c:tx>
            <c:rich>
              <a:bodyPr/>
              <a:lstStyle/>
              <a:p>
                <a:pPr>
                  <a:defRPr sz="1200"/>
                </a:pPr>
                <a:r>
                  <a:rPr lang="en-US" sz="1200"/>
                  <a:t>Distinct Users</a:t>
                </a:r>
              </a:p>
            </c:rich>
          </c:tx>
          <c:spPr>
            <a:noFill/>
            <a:ln w="25400">
              <a:noFill/>
            </a:ln>
          </c:spPr>
        </c:title>
        <c:numFmt formatCode="#,##0" sourceLinked="1"/>
        <c:tickLblPos val="nextTo"/>
        <c:spPr>
          <a:ln w="3175">
            <a:solidFill>
              <a:srgbClr val="808080"/>
            </a:solidFill>
            <a:prstDash val="solid"/>
          </a:ln>
        </c:spPr>
        <c:crossAx val="119760000"/>
        <c:crosses val="autoZero"/>
        <c:crossBetween val="between"/>
      </c:valAx>
      <c:spPr>
        <a:solidFill>
          <a:srgbClr val="FFFFFF"/>
        </a:solidFill>
        <a:ln w="12700">
          <a:solidFill>
            <a:schemeClr val="tx1"/>
          </a:solidFill>
        </a:ln>
      </c:spPr>
    </c:plotArea>
    <c:plotVisOnly val="1"/>
    <c:dispBlanksAs val="gap"/>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141" r="0.7500000000000141" t="1" header="0.5" footer="0.5"/>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sz="1200" b="0" i="0" u="none" strike="noStrike" baseline="0">
                <a:solidFill>
                  <a:srgbClr val="000000"/>
                </a:solidFill>
                <a:latin typeface="Calibri"/>
                <a:ea typeface="Calibri"/>
                <a:cs typeface="Calibri"/>
              </a:defRPr>
            </a:pPr>
            <a:r>
              <a:rPr lang="en-US"/>
              <a:t>EOSDIS Web Activity Six</a:t>
            </a:r>
            <a:r>
              <a:rPr lang="en-US" baseline="0"/>
              <a:t> </a:t>
            </a:r>
            <a:r>
              <a:rPr lang="en-US"/>
              <a:t>-Year Trend</a:t>
            </a:r>
          </a:p>
        </c:rich>
      </c:tx>
      <c:spPr>
        <a:noFill/>
        <a:ln w="25400">
          <a:noFill/>
        </a:ln>
      </c:spPr>
    </c:title>
    <c:plotArea>
      <c:layout/>
      <c:barChart>
        <c:barDir val="col"/>
        <c:grouping val="clustered"/>
        <c:ser>
          <c:idx val="1"/>
          <c:order val="0"/>
          <c:tx>
            <c:strRef>
              <c:f>'Web Trends'!$C$82</c:f>
              <c:strCache>
                <c:ptCount val="1"/>
                <c:pt idx="0">
                  <c:v>Visits</c:v>
                </c:pt>
              </c:strCache>
            </c:strRef>
          </c:tx>
          <c:spPr>
            <a:gradFill rotWithShape="0">
              <a:gsLst>
                <a:gs pos="0">
                  <a:srgbClr val="FF9A99"/>
                </a:gs>
                <a:gs pos="100000">
                  <a:srgbClr val="D1403C"/>
                </a:gs>
              </a:gsLst>
              <a:lin ang="5400000"/>
            </a:gradFill>
            <a:ln w="25400">
              <a:noFill/>
            </a:ln>
            <a:effectLst>
              <a:outerShdw dist="35921" dir="2700000" algn="br">
                <a:srgbClr val="000000"/>
              </a:outerShdw>
            </a:effectLst>
          </c:spPr>
          <c:cat>
            <c:strRef>
              <c:f>'Web Trends'!$A$83:$A$88</c:f>
              <c:strCache>
                <c:ptCount val="6"/>
                <c:pt idx="0">
                  <c:v>FY2007</c:v>
                </c:pt>
                <c:pt idx="1">
                  <c:v>FY2008</c:v>
                </c:pt>
                <c:pt idx="2">
                  <c:v>FY2009</c:v>
                </c:pt>
                <c:pt idx="3">
                  <c:v>FY2010</c:v>
                </c:pt>
                <c:pt idx="4">
                  <c:v>FY2011</c:v>
                </c:pt>
                <c:pt idx="5">
                  <c:v>FY2012</c:v>
                </c:pt>
              </c:strCache>
            </c:strRef>
          </c:cat>
          <c:val>
            <c:numRef>
              <c:f>'Web Trends'!$C$83:$C$88</c:f>
              <c:numCache>
                <c:formatCode>#,##0</c:formatCode>
                <c:ptCount val="6"/>
                <c:pt idx="0">
                  <c:v>707365</c:v>
                </c:pt>
                <c:pt idx="1">
                  <c:v>827714</c:v>
                </c:pt>
                <c:pt idx="2">
                  <c:v>1079317</c:v>
                </c:pt>
                <c:pt idx="3">
                  <c:v>1108858</c:v>
                </c:pt>
                <c:pt idx="4">
                  <c:v>1318598</c:v>
                </c:pt>
                <c:pt idx="5">
                  <c:v>1973920</c:v>
                </c:pt>
              </c:numCache>
            </c:numRef>
          </c:val>
        </c:ser>
        <c:ser>
          <c:idx val="0"/>
          <c:order val="1"/>
          <c:tx>
            <c:strRef>
              <c:f>'Web Trends'!$D$82</c:f>
              <c:strCache>
                <c:ptCount val="1"/>
                <c:pt idx="0">
                  <c:v>Visitors</c:v>
                </c:pt>
              </c:strCache>
            </c:strRef>
          </c:tx>
          <c:cat>
            <c:strRef>
              <c:f>'Web Trends'!$A$83:$A$88</c:f>
              <c:strCache>
                <c:ptCount val="6"/>
                <c:pt idx="0">
                  <c:v>FY2007</c:v>
                </c:pt>
                <c:pt idx="1">
                  <c:v>FY2008</c:v>
                </c:pt>
                <c:pt idx="2">
                  <c:v>FY2009</c:v>
                </c:pt>
                <c:pt idx="3">
                  <c:v>FY2010</c:v>
                </c:pt>
                <c:pt idx="4">
                  <c:v>FY2011</c:v>
                </c:pt>
                <c:pt idx="5">
                  <c:v>FY2012</c:v>
                </c:pt>
              </c:strCache>
            </c:strRef>
          </c:cat>
          <c:val>
            <c:numRef>
              <c:f>'Web Trends'!$D$83:$D$88</c:f>
              <c:numCache>
                <c:formatCode>#,##0</c:formatCode>
                <c:ptCount val="6"/>
                <c:pt idx="0">
                  <c:v>443079</c:v>
                </c:pt>
                <c:pt idx="1">
                  <c:v>523416</c:v>
                </c:pt>
                <c:pt idx="2">
                  <c:v>702058</c:v>
                </c:pt>
                <c:pt idx="3">
                  <c:v>718944</c:v>
                </c:pt>
                <c:pt idx="4">
                  <c:v>855976</c:v>
                </c:pt>
                <c:pt idx="5">
                  <c:v>1248743</c:v>
                </c:pt>
              </c:numCache>
            </c:numRef>
          </c:val>
        </c:ser>
        <c:ser>
          <c:idx val="2"/>
          <c:order val="2"/>
          <c:tx>
            <c:strRef>
              <c:f>'Web Trends'!$E$82</c:f>
              <c:strCache>
                <c:ptCount val="1"/>
                <c:pt idx="0">
                  <c:v>Repeat Visitors</c:v>
                </c:pt>
              </c:strCache>
            </c:strRef>
          </c:tx>
          <c:cat>
            <c:strRef>
              <c:f>'Web Trends'!$A$83:$A$88</c:f>
              <c:strCache>
                <c:ptCount val="6"/>
                <c:pt idx="0">
                  <c:v>FY2007</c:v>
                </c:pt>
                <c:pt idx="1">
                  <c:v>FY2008</c:v>
                </c:pt>
                <c:pt idx="2">
                  <c:v>FY2009</c:v>
                </c:pt>
                <c:pt idx="3">
                  <c:v>FY2010</c:v>
                </c:pt>
                <c:pt idx="4">
                  <c:v>FY2011</c:v>
                </c:pt>
                <c:pt idx="5">
                  <c:v>FY2012</c:v>
                </c:pt>
              </c:strCache>
            </c:strRef>
          </c:cat>
          <c:val>
            <c:numRef>
              <c:f>'Web Trends'!$E$83:$E$88</c:f>
              <c:numCache>
                <c:formatCode>#,##0</c:formatCode>
                <c:ptCount val="6"/>
                <c:pt idx="0">
                  <c:v>77731</c:v>
                </c:pt>
                <c:pt idx="1">
                  <c:v>91801</c:v>
                </c:pt>
                <c:pt idx="2">
                  <c:v>116886</c:v>
                </c:pt>
                <c:pt idx="3">
                  <c:v>205378</c:v>
                </c:pt>
                <c:pt idx="4">
                  <c:v>150076</c:v>
                </c:pt>
                <c:pt idx="5">
                  <c:v>339566</c:v>
                </c:pt>
              </c:numCache>
            </c:numRef>
          </c:val>
        </c:ser>
        <c:axId val="119935360"/>
        <c:axId val="119936896"/>
      </c:barChart>
      <c:catAx>
        <c:axId val="119935360"/>
        <c:scaling>
          <c:orientation val="minMax"/>
        </c:scaling>
        <c:axPos val="b"/>
        <c:numFmt formatCode="General" sourceLinked="1"/>
        <c:majorTickMark val="none"/>
        <c:tickLblPos val="nextTo"/>
        <c:spPr>
          <a:ln w="3175">
            <a:solidFill>
              <a:srgbClr val="808080"/>
            </a:solidFill>
            <a:prstDash val="solid"/>
          </a:ln>
        </c:spPr>
        <c:txPr>
          <a:bodyPr rot="0" vert="horz"/>
          <a:lstStyle/>
          <a:p>
            <a:pPr>
              <a:defRPr sz="1200" b="0" i="0" u="none" strike="noStrike" baseline="0">
                <a:solidFill>
                  <a:srgbClr val="000000"/>
                </a:solidFill>
                <a:latin typeface="Calibri"/>
                <a:ea typeface="Calibri"/>
                <a:cs typeface="Calibri"/>
              </a:defRPr>
            </a:pPr>
            <a:endParaRPr lang="en-US"/>
          </a:p>
        </c:txPr>
        <c:crossAx val="119936896"/>
        <c:crosses val="autoZero"/>
        <c:auto val="1"/>
        <c:lblAlgn val="ctr"/>
        <c:lblOffset val="100"/>
        <c:tickLblSkip val="1"/>
        <c:tickMarkSkip val="1"/>
      </c:catAx>
      <c:valAx>
        <c:axId val="119936896"/>
        <c:scaling>
          <c:orientation val="minMax"/>
        </c:scaling>
        <c:axPos val="l"/>
        <c:majorGridlines>
          <c:spPr>
            <a:ln w="3175">
              <a:solidFill>
                <a:schemeClr val="tx1"/>
              </a:solidFill>
              <a:prstDash val="solid"/>
            </a:ln>
          </c:spPr>
        </c:majorGridlines>
        <c:numFmt formatCode="#,##0" sourceLinked="0"/>
        <c:majorTickMark val="none"/>
        <c:tickLblPos val="nextTo"/>
        <c:spPr>
          <a:ln w="3175">
            <a:solidFill>
              <a:srgbClr val="808080"/>
            </a:solidFill>
            <a:prstDash val="solid"/>
          </a:ln>
        </c:spPr>
        <c:txPr>
          <a:bodyPr rot="0" vert="horz"/>
          <a:lstStyle/>
          <a:p>
            <a:pPr>
              <a:defRPr sz="1200" b="0" i="0" u="none" strike="noStrike" baseline="0">
                <a:solidFill>
                  <a:srgbClr val="000000"/>
                </a:solidFill>
                <a:latin typeface="Calibri"/>
                <a:ea typeface="Calibri"/>
                <a:cs typeface="Calibri"/>
              </a:defRPr>
            </a:pPr>
            <a:endParaRPr lang="en-US"/>
          </a:p>
        </c:txPr>
        <c:crossAx val="119935360"/>
        <c:crosses val="autoZero"/>
        <c:crossBetween val="between"/>
      </c:valAx>
      <c:spPr>
        <a:solidFill>
          <a:srgbClr val="FFFFFF"/>
        </a:solidFill>
        <a:ln w="15875">
          <a:solidFill>
            <a:schemeClr val="tx1"/>
          </a:solidFill>
        </a:ln>
      </c:spPr>
    </c:plotArea>
    <c:legend>
      <c:legendPos val="r"/>
      <c:spPr>
        <a:noFill/>
        <a:ln w="25400">
          <a:noFill/>
        </a:ln>
      </c:spPr>
      <c:txPr>
        <a:bodyPr/>
        <a:lstStyle/>
        <a:p>
          <a:pPr>
            <a:defRPr sz="1010" b="0" i="0" u="none" strike="noStrike" baseline="0">
              <a:solidFill>
                <a:srgbClr val="000000"/>
              </a:solidFill>
              <a:latin typeface="Calibri"/>
              <a:ea typeface="Calibri"/>
              <a:cs typeface="Calibri"/>
            </a:defRPr>
          </a:pPr>
          <a:endParaRPr lang="en-US"/>
        </a:p>
      </c:txPr>
    </c:legend>
    <c:plotVisOnly val="1"/>
    <c:dispBlanksAs val="gap"/>
  </c:chart>
  <c:spPr>
    <a:solidFill>
      <a:srgbClr val="FFFFFF"/>
    </a:solidFill>
    <a:ln w="3175">
      <a:solidFill>
        <a:schemeClr val="tx1"/>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1132" r="0.75000000000001132"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sz="1000" b="0" i="0" u="none" strike="noStrike" baseline="0">
                <a:solidFill>
                  <a:srgbClr val="000000"/>
                </a:solidFill>
                <a:latin typeface="Calibri"/>
                <a:ea typeface="Calibri"/>
                <a:cs typeface="Calibri"/>
              </a:defRPr>
            </a:pPr>
            <a:r>
              <a:rPr lang="en-US" sz="2000" b="1" i="0" u="none" strike="noStrike" baseline="0">
                <a:solidFill>
                  <a:srgbClr val="000000"/>
                </a:solidFill>
                <a:latin typeface="Calibri"/>
              </a:rPr>
              <a:t>Files Archived </a:t>
            </a:r>
          </a:p>
          <a:p>
            <a:pPr>
              <a:defRPr sz="1000" b="0" i="0" u="none" strike="noStrike" baseline="0">
                <a:solidFill>
                  <a:srgbClr val="000000"/>
                </a:solidFill>
                <a:latin typeface="Calibri"/>
                <a:ea typeface="Calibri"/>
                <a:cs typeface="Calibri"/>
              </a:defRPr>
            </a:pPr>
            <a:r>
              <a:rPr lang="en-US" sz="2000" b="1" i="0" u="none" strike="noStrike" baseline="0">
                <a:solidFill>
                  <a:srgbClr val="000000"/>
                </a:solidFill>
                <a:latin typeface="Calibri"/>
              </a:rPr>
              <a:t>(81.2 Millions)</a:t>
            </a:r>
          </a:p>
        </c:rich>
      </c:tx>
      <c:layout>
        <c:manualLayout>
          <c:xMode val="edge"/>
          <c:yMode val="edge"/>
          <c:x val="0.29446930751701039"/>
          <c:y val="7.3072441602990312E-2"/>
        </c:manualLayout>
      </c:layout>
      <c:spPr>
        <a:noFill/>
        <a:ln w="25400">
          <a:noFill/>
        </a:ln>
      </c:spPr>
    </c:title>
    <c:plotArea>
      <c:layout>
        <c:manualLayout>
          <c:layoutTarget val="inner"/>
          <c:xMode val="edge"/>
          <c:yMode val="edge"/>
          <c:x val="0.39394022663908296"/>
          <c:y val="0.6053349097263131"/>
          <c:w val="0.2619053155127915"/>
          <c:h val="0.32266750694663282"/>
        </c:manualLayout>
      </c:layout>
      <c:pieChart>
        <c:varyColors val="1"/>
        <c:ser>
          <c:idx val="0"/>
          <c:order val="0"/>
          <c:tx>
            <c:strRef>
              <c:f>Archive!$C$5</c:f>
              <c:strCache>
                <c:ptCount val="1"/>
                <c:pt idx="0">
                  <c:v>Files (Millions)</c:v>
                </c:pt>
              </c:strCache>
            </c:strRef>
          </c:tx>
          <c:spPr>
            <a:gradFill rotWithShape="0">
              <a:gsLst>
                <a:gs pos="0">
                  <a:srgbClr val="9BC1FF"/>
                </a:gs>
                <a:gs pos="100000">
                  <a:srgbClr val="3F80CD"/>
                </a:gs>
              </a:gsLst>
              <a:lin ang="5400000"/>
            </a:gradFill>
            <a:ln w="25400">
              <a:noFill/>
            </a:ln>
            <a:effectLst>
              <a:outerShdw dist="35921" dir="2700000" algn="br">
                <a:srgbClr val="000000"/>
              </a:outerShdw>
            </a:effectLst>
          </c:spPr>
          <c:dPt>
            <c:idx val="0"/>
            <c:spPr>
              <a:gradFill rotWithShape="0">
                <a:gsLst>
                  <a:gs pos="0">
                    <a:srgbClr val="A2BFF8"/>
                  </a:gs>
                  <a:gs pos="100000">
                    <a:srgbClr val="3670B6"/>
                  </a:gs>
                </a:gsLst>
                <a:lin ang="5400000"/>
              </a:gradFill>
              <a:ln w="25400">
                <a:noFill/>
              </a:ln>
              <a:effectLst>
                <a:outerShdw dist="35921" dir="2700000" algn="br">
                  <a:srgbClr val="000000"/>
                </a:outerShdw>
              </a:effectLst>
            </c:spPr>
          </c:dPt>
          <c:dPt>
            <c:idx val="1"/>
            <c:spPr>
              <a:gradFill rotWithShape="0">
                <a:gsLst>
                  <a:gs pos="0">
                    <a:srgbClr val="FAA1A0"/>
                  </a:gs>
                  <a:gs pos="100000">
                    <a:srgbClr val="B93734"/>
                  </a:gs>
                </a:gsLst>
                <a:lin ang="5400000"/>
              </a:gradFill>
              <a:ln w="25400">
                <a:noFill/>
              </a:ln>
              <a:effectLst>
                <a:outerShdw dist="35921" dir="2700000" algn="br">
                  <a:srgbClr val="000000"/>
                </a:outerShdw>
              </a:effectLst>
            </c:spPr>
          </c:dPt>
          <c:dPt>
            <c:idx val="2"/>
            <c:spPr>
              <a:gradFill rotWithShape="0">
                <a:gsLst>
                  <a:gs pos="0">
                    <a:srgbClr val="D4F4A6"/>
                  </a:gs>
                  <a:gs pos="100000">
                    <a:srgbClr val="8DB241"/>
                  </a:gs>
                </a:gsLst>
                <a:lin ang="5400000"/>
              </a:gradFill>
              <a:ln w="25400">
                <a:noFill/>
              </a:ln>
              <a:effectLst>
                <a:outerShdw dist="35921" dir="2700000" algn="br">
                  <a:srgbClr val="000000"/>
                </a:outerShdw>
              </a:effectLst>
            </c:spPr>
          </c:dPt>
          <c:dPt>
            <c:idx val="3"/>
            <c:spPr>
              <a:gradFill rotWithShape="0">
                <a:gsLst>
                  <a:gs pos="0">
                    <a:srgbClr val="C5B3E2"/>
                  </a:gs>
                  <a:gs pos="100000">
                    <a:srgbClr val="704F97"/>
                  </a:gs>
                </a:gsLst>
                <a:lin ang="5400000"/>
              </a:gradFill>
              <a:ln w="25400">
                <a:noFill/>
              </a:ln>
              <a:effectLst>
                <a:outerShdw dist="35921" dir="2700000" algn="br">
                  <a:srgbClr val="000000"/>
                </a:outerShdw>
              </a:effectLst>
            </c:spPr>
          </c:dPt>
          <c:dPt>
            <c:idx val="4"/>
            <c:spPr>
              <a:gradFill rotWithShape="0">
                <a:gsLst>
                  <a:gs pos="0">
                    <a:srgbClr val="9DE2FF"/>
                  </a:gs>
                  <a:gs pos="100000">
                    <a:srgbClr val="31A1C0"/>
                  </a:gs>
                </a:gsLst>
                <a:lin ang="5400000"/>
              </a:gradFill>
              <a:ln w="25400">
                <a:noFill/>
              </a:ln>
              <a:effectLst>
                <a:outerShdw dist="35921" dir="2700000" algn="br">
                  <a:srgbClr val="000000"/>
                </a:outerShdw>
              </a:effectLst>
            </c:spPr>
          </c:dPt>
          <c:dPt>
            <c:idx val="5"/>
            <c:spPr>
              <a:gradFill rotWithShape="0">
                <a:gsLst>
                  <a:gs pos="0">
                    <a:srgbClr val="FFB885"/>
                  </a:gs>
                  <a:gs pos="100000">
                    <a:srgbClr val="F28225"/>
                  </a:gs>
                </a:gsLst>
                <a:lin ang="5400000"/>
              </a:gradFill>
              <a:ln w="25400">
                <a:noFill/>
              </a:ln>
              <a:effectLst>
                <a:outerShdw dist="35921" dir="2700000" algn="br">
                  <a:srgbClr val="000000"/>
                </a:outerShdw>
              </a:effectLst>
            </c:spPr>
          </c:dPt>
          <c:dPt>
            <c:idx val="6"/>
            <c:spPr>
              <a:gradFill rotWithShape="0">
                <a:gsLst>
                  <a:gs pos="0">
                    <a:srgbClr val="B6D1FF"/>
                  </a:gs>
                  <a:gs pos="100000">
                    <a:srgbClr val="8AA7D8"/>
                  </a:gs>
                </a:gsLst>
                <a:lin ang="5400000"/>
              </a:gradFill>
              <a:ln w="25400">
                <a:noFill/>
              </a:ln>
              <a:effectLst>
                <a:outerShdw dist="35921" dir="2700000" algn="br">
                  <a:srgbClr val="000000"/>
                </a:outerShdw>
              </a:effectLst>
            </c:spPr>
          </c:dPt>
          <c:dPt>
            <c:idx val="7"/>
            <c:spPr>
              <a:gradFill rotWithShape="0">
                <a:gsLst>
                  <a:gs pos="0">
                    <a:srgbClr val="FFB6B4"/>
                  </a:gs>
                  <a:gs pos="100000">
                    <a:srgbClr val="DA8A89"/>
                  </a:gs>
                </a:gsLst>
                <a:lin ang="5400000"/>
              </a:gradFill>
              <a:ln w="25400">
                <a:noFill/>
              </a:ln>
              <a:effectLst>
                <a:outerShdw dist="35921" dir="2700000" algn="br">
                  <a:srgbClr val="000000"/>
                </a:outerShdw>
              </a:effectLst>
            </c:spPr>
          </c:dPt>
          <c:dLbls>
            <c:dLbl>
              <c:idx val="1"/>
              <c:layout>
                <c:manualLayout>
                  <c:x val="0.10445379130906635"/>
                  <c:y val="-7.4187874584164773E-2"/>
                </c:manualLayout>
              </c:layout>
              <c:showCatName val="1"/>
              <c:showPercent val="1"/>
            </c:dLbl>
            <c:dLbl>
              <c:idx val="2"/>
              <c:layout>
                <c:manualLayout>
                  <c:x val="4.9881683232863842E-2"/>
                  <c:y val="-2.9811811327526066E-2"/>
                </c:manualLayout>
              </c:layout>
              <c:showCatName val="1"/>
              <c:showPercent val="1"/>
            </c:dLbl>
            <c:dLbl>
              <c:idx val="3"/>
              <c:layout>
                <c:manualLayout>
                  <c:x val="0.18576879922667291"/>
                  <c:y val="-0.10168791984061952"/>
                </c:manualLayout>
              </c:layout>
              <c:showCatName val="1"/>
              <c:showPercent val="1"/>
            </c:dLbl>
            <c:dLbl>
              <c:idx val="4"/>
              <c:layout>
                <c:manualLayout>
                  <c:x val="0.21932092757924374"/>
                  <c:y val="-4.2696936464212534E-2"/>
                </c:manualLayout>
              </c:layout>
              <c:dLblPos val="bestFit"/>
              <c:showCatName val="1"/>
              <c:showPercent val="1"/>
            </c:dLbl>
            <c:dLbl>
              <c:idx val="5"/>
              <c:layout>
                <c:manualLayout>
                  <c:x val="0.12047327715630222"/>
                  <c:y val="-2.9184271408306092E-3"/>
                </c:manualLayout>
              </c:layout>
              <c:dLblPos val="bestFit"/>
              <c:showCatName val="1"/>
              <c:showPercent val="1"/>
            </c:dLbl>
            <c:dLbl>
              <c:idx val="6"/>
              <c:layout>
                <c:manualLayout>
                  <c:x val="-2.9225742036410252E-2"/>
                  <c:y val="2.120855455788713E-2"/>
                </c:manualLayout>
              </c:layout>
              <c:showCatName val="1"/>
              <c:showPercent val="1"/>
            </c:dLbl>
            <c:dLbl>
              <c:idx val="7"/>
              <c:layout>
                <c:manualLayout>
                  <c:x val="-7.3549828344223481E-2"/>
                  <c:y val="-0.14448843704315006"/>
                </c:manualLayout>
              </c:layout>
              <c:showCatName val="1"/>
              <c:showPercent val="1"/>
            </c:dLbl>
            <c:numFmt formatCode="0.0%" sourceLinked="0"/>
            <c:spPr>
              <a:noFill/>
              <a:ln w="25400">
                <a:noFill/>
              </a:ln>
            </c:spPr>
            <c:txPr>
              <a:bodyPr/>
              <a:lstStyle/>
              <a:p>
                <a:pPr>
                  <a:defRPr sz="1100" b="0" i="0" u="none" strike="noStrike" baseline="0">
                    <a:solidFill>
                      <a:srgbClr val="000000"/>
                    </a:solidFill>
                    <a:latin typeface="Calibri"/>
                    <a:ea typeface="Calibri"/>
                    <a:cs typeface="Calibri"/>
                  </a:defRPr>
                </a:pPr>
                <a:endParaRPr lang="en-US"/>
              </a:p>
            </c:txPr>
            <c:showCatName val="1"/>
            <c:showPercent val="1"/>
            <c:showLeaderLines val="1"/>
          </c:dLbls>
          <c:cat>
            <c:strRef>
              <c:f>Archive!$A$6:$A$15</c:f>
              <c:strCache>
                <c:ptCount val="10"/>
                <c:pt idx="0">
                  <c:v>ASDC</c:v>
                </c:pt>
                <c:pt idx="1">
                  <c:v>ASF</c:v>
                </c:pt>
                <c:pt idx="2">
                  <c:v>CDDIS</c:v>
                </c:pt>
                <c:pt idx="3">
                  <c:v>GESDISC</c:v>
                </c:pt>
                <c:pt idx="4">
                  <c:v>GHRC</c:v>
                </c:pt>
                <c:pt idx="5">
                  <c:v>LPDAAC</c:v>
                </c:pt>
                <c:pt idx="6">
                  <c:v>MODAPS</c:v>
                </c:pt>
                <c:pt idx="7">
                  <c:v>NSIDC</c:v>
                </c:pt>
                <c:pt idx="8">
                  <c:v>ORNL</c:v>
                </c:pt>
                <c:pt idx="9">
                  <c:v>PODAAC</c:v>
                </c:pt>
              </c:strCache>
            </c:strRef>
          </c:cat>
          <c:val>
            <c:numRef>
              <c:f>Archive!$C$6:$C$15</c:f>
              <c:numCache>
                <c:formatCode>#,##0.00</c:formatCode>
                <c:ptCount val="10"/>
                <c:pt idx="0">
                  <c:v>10.655271000000001</c:v>
                </c:pt>
                <c:pt idx="1">
                  <c:v>5.2190079999999996</c:v>
                </c:pt>
                <c:pt idx="2">
                  <c:v>6.9806939999999997</c:v>
                </c:pt>
                <c:pt idx="3">
                  <c:v>8.6987299999999994</c:v>
                </c:pt>
                <c:pt idx="4">
                  <c:v>0.118767</c:v>
                </c:pt>
                <c:pt idx="5">
                  <c:v>6.349977</c:v>
                </c:pt>
                <c:pt idx="6">
                  <c:v>39.846879000000001</c:v>
                </c:pt>
                <c:pt idx="7">
                  <c:v>2.5341290000000001</c:v>
                </c:pt>
                <c:pt idx="8">
                  <c:v>6.0939999999999996E-3</c:v>
                </c:pt>
                <c:pt idx="9">
                  <c:v>0.79971899999999996</c:v>
                </c:pt>
              </c:numCache>
            </c:numRef>
          </c:val>
        </c:ser>
        <c:dLbls>
          <c:showCatName val="1"/>
          <c:showPercent val="1"/>
        </c:dLbls>
        <c:firstSliceAng val="0"/>
      </c:pieChart>
      <c:spPr>
        <a:noFill/>
        <a:ln w="25400">
          <a:noFill/>
        </a:ln>
      </c:spPr>
    </c:plotArea>
    <c:plotVisOnly val="1"/>
    <c:dispBlanksAs val="zero"/>
  </c:chart>
  <c:spPr>
    <a:solidFill>
      <a:srgbClr val="FFFFFF"/>
    </a:solidFill>
    <a:ln w="3175">
      <a:solidFill>
        <a:schemeClr val="tx1"/>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1288" r="0.75000000000001288"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sz="1000" b="0" i="0" u="none" strike="noStrike" baseline="0">
                <a:solidFill>
                  <a:srgbClr val="000000"/>
                </a:solidFill>
                <a:latin typeface="Calibri"/>
                <a:ea typeface="Calibri"/>
                <a:cs typeface="Calibri"/>
              </a:defRPr>
            </a:pPr>
            <a:r>
              <a:rPr lang="en-US" sz="2000" b="1" i="0" u="none" strike="noStrike" baseline="0">
                <a:solidFill>
                  <a:srgbClr val="000000"/>
                </a:solidFill>
                <a:latin typeface="Calibri"/>
              </a:rPr>
              <a:t>Total Archive Size by Volume </a:t>
            </a:r>
          </a:p>
          <a:p>
            <a:pPr>
              <a:defRPr sz="1000" b="0" i="0" u="none" strike="noStrike" baseline="0">
                <a:solidFill>
                  <a:srgbClr val="000000"/>
                </a:solidFill>
                <a:latin typeface="Calibri"/>
                <a:ea typeface="Calibri"/>
                <a:cs typeface="Calibri"/>
              </a:defRPr>
            </a:pPr>
            <a:r>
              <a:rPr lang="en-US" sz="2000" b="1" i="0" u="none" strike="noStrike" baseline="0">
                <a:solidFill>
                  <a:srgbClr val="000000"/>
                </a:solidFill>
                <a:latin typeface="Calibri"/>
              </a:rPr>
              <a:t>(7,574.6 TBs)</a:t>
            </a:r>
          </a:p>
        </c:rich>
      </c:tx>
      <c:layout>
        <c:manualLayout>
          <c:xMode val="edge"/>
          <c:yMode val="edge"/>
          <c:x val="0.1905815678987211"/>
          <c:y val="7.4281150660637105E-2"/>
        </c:manualLayout>
      </c:layout>
      <c:spPr>
        <a:noFill/>
        <a:ln w="25400">
          <a:noFill/>
        </a:ln>
      </c:spPr>
    </c:title>
    <c:plotArea>
      <c:layout>
        <c:manualLayout>
          <c:layoutTarget val="inner"/>
          <c:xMode val="edge"/>
          <c:yMode val="edge"/>
          <c:x val="0.38978596949022837"/>
          <c:y val="0.63022508038586633"/>
          <c:w val="0.20161343249494443"/>
          <c:h val="0.24115755627009647"/>
        </c:manualLayout>
      </c:layout>
      <c:pieChart>
        <c:varyColors val="1"/>
        <c:ser>
          <c:idx val="0"/>
          <c:order val="0"/>
          <c:tx>
            <c:strRef>
              <c:f>'Total Archive Size'!$B$4</c:f>
              <c:strCache>
                <c:ptCount val="1"/>
                <c:pt idx="0">
                  <c:v>Volume  (TBs)</c:v>
                </c:pt>
              </c:strCache>
            </c:strRef>
          </c:tx>
          <c:spPr>
            <a:gradFill rotWithShape="0">
              <a:gsLst>
                <a:gs pos="0">
                  <a:srgbClr val="9BC1FF"/>
                </a:gs>
                <a:gs pos="100000">
                  <a:srgbClr val="3F80CD"/>
                </a:gs>
              </a:gsLst>
              <a:lin ang="5400000"/>
            </a:gradFill>
            <a:ln w="25400">
              <a:noFill/>
            </a:ln>
            <a:effectLst>
              <a:outerShdw dist="35921" dir="2700000" algn="br">
                <a:srgbClr val="000000"/>
              </a:outerShdw>
            </a:effectLst>
          </c:spPr>
          <c:dPt>
            <c:idx val="0"/>
            <c:spPr>
              <a:gradFill rotWithShape="0">
                <a:gsLst>
                  <a:gs pos="0">
                    <a:srgbClr val="A2BFF8"/>
                  </a:gs>
                  <a:gs pos="100000">
                    <a:srgbClr val="3670B6"/>
                  </a:gs>
                </a:gsLst>
                <a:lin ang="5400000"/>
              </a:gradFill>
              <a:ln w="25400">
                <a:noFill/>
              </a:ln>
              <a:effectLst>
                <a:outerShdw dist="35921" dir="2700000" algn="br">
                  <a:srgbClr val="000000"/>
                </a:outerShdw>
              </a:effectLst>
            </c:spPr>
          </c:dPt>
          <c:dPt>
            <c:idx val="1"/>
            <c:spPr>
              <a:gradFill rotWithShape="0">
                <a:gsLst>
                  <a:gs pos="0">
                    <a:srgbClr val="FAA1A0"/>
                  </a:gs>
                  <a:gs pos="100000">
                    <a:srgbClr val="B93734"/>
                  </a:gs>
                </a:gsLst>
                <a:lin ang="5400000"/>
              </a:gradFill>
              <a:ln w="25400">
                <a:noFill/>
              </a:ln>
              <a:effectLst>
                <a:outerShdw dist="35921" dir="2700000" algn="br">
                  <a:srgbClr val="000000"/>
                </a:outerShdw>
              </a:effectLst>
            </c:spPr>
          </c:dPt>
          <c:dPt>
            <c:idx val="2"/>
            <c:spPr>
              <a:gradFill rotWithShape="0">
                <a:gsLst>
                  <a:gs pos="0">
                    <a:srgbClr val="D4F4A6"/>
                  </a:gs>
                  <a:gs pos="100000">
                    <a:srgbClr val="8DB241"/>
                  </a:gs>
                </a:gsLst>
                <a:lin ang="5400000"/>
              </a:gradFill>
              <a:ln w="25400">
                <a:noFill/>
              </a:ln>
            </c:spPr>
          </c:dPt>
          <c:dPt>
            <c:idx val="3"/>
            <c:spPr>
              <a:gradFill rotWithShape="0">
                <a:gsLst>
                  <a:gs pos="0">
                    <a:srgbClr val="C5B3E2"/>
                  </a:gs>
                  <a:gs pos="100000">
                    <a:srgbClr val="704F97"/>
                  </a:gs>
                </a:gsLst>
                <a:lin ang="5400000"/>
              </a:gradFill>
              <a:ln w="25400">
                <a:noFill/>
              </a:ln>
              <a:effectLst>
                <a:outerShdw dist="35921" dir="2700000" algn="br">
                  <a:srgbClr val="000000"/>
                </a:outerShdw>
              </a:effectLst>
            </c:spPr>
          </c:dPt>
          <c:dPt>
            <c:idx val="4"/>
            <c:spPr>
              <a:gradFill rotWithShape="0">
                <a:gsLst>
                  <a:gs pos="0">
                    <a:srgbClr val="9DE2FF"/>
                  </a:gs>
                  <a:gs pos="100000">
                    <a:srgbClr val="31A1C0"/>
                  </a:gs>
                </a:gsLst>
                <a:lin ang="5400000"/>
              </a:gradFill>
              <a:ln w="25400">
                <a:noFill/>
              </a:ln>
              <a:effectLst>
                <a:outerShdw dist="35921" dir="2700000" algn="br">
                  <a:srgbClr val="000000"/>
                </a:outerShdw>
              </a:effectLst>
            </c:spPr>
          </c:dPt>
          <c:dPt>
            <c:idx val="5"/>
            <c:spPr>
              <a:gradFill rotWithShape="0">
                <a:gsLst>
                  <a:gs pos="0">
                    <a:srgbClr val="FFB885"/>
                  </a:gs>
                  <a:gs pos="100000">
                    <a:srgbClr val="F28225"/>
                  </a:gs>
                </a:gsLst>
                <a:lin ang="5400000"/>
              </a:gradFill>
              <a:ln w="25400">
                <a:noFill/>
              </a:ln>
              <a:effectLst>
                <a:outerShdw dist="35921" dir="2700000" algn="br">
                  <a:srgbClr val="000000"/>
                </a:outerShdw>
              </a:effectLst>
            </c:spPr>
          </c:dPt>
          <c:dPt>
            <c:idx val="6"/>
            <c:spPr>
              <a:gradFill rotWithShape="0">
                <a:gsLst>
                  <a:gs pos="0">
                    <a:srgbClr val="B6D1FF"/>
                  </a:gs>
                  <a:gs pos="100000">
                    <a:srgbClr val="8AA7D8"/>
                  </a:gs>
                </a:gsLst>
                <a:lin ang="5400000"/>
              </a:gradFill>
              <a:ln w="25400">
                <a:noFill/>
              </a:ln>
              <a:effectLst>
                <a:outerShdw dist="35921" dir="2700000" algn="br">
                  <a:srgbClr val="000000"/>
                </a:outerShdw>
              </a:effectLst>
            </c:spPr>
          </c:dPt>
          <c:dPt>
            <c:idx val="7"/>
            <c:spPr>
              <a:gradFill rotWithShape="0">
                <a:gsLst>
                  <a:gs pos="0">
                    <a:srgbClr val="FFB6B4"/>
                  </a:gs>
                  <a:gs pos="100000">
                    <a:srgbClr val="DA8A89"/>
                  </a:gs>
                </a:gsLst>
                <a:lin ang="5400000"/>
              </a:gradFill>
              <a:ln w="25400">
                <a:noFill/>
              </a:ln>
              <a:effectLst>
                <a:outerShdw dist="35921" dir="2700000" algn="br">
                  <a:srgbClr val="000000"/>
                </a:outerShdw>
              </a:effectLst>
            </c:spPr>
          </c:dPt>
          <c:dLbls>
            <c:dLbl>
              <c:idx val="0"/>
              <c:layout>
                <c:manualLayout>
                  <c:x val="7.1427906265778357E-2"/>
                  <c:y val="3.6060933043829416E-2"/>
                </c:manualLayout>
              </c:layout>
              <c:dLblPos val="bestFit"/>
              <c:showCatName val="1"/>
              <c:showPercent val="1"/>
            </c:dLbl>
            <c:dLbl>
              <c:idx val="1"/>
              <c:layout>
                <c:manualLayout>
                  <c:x val="8.2835675295818242E-2"/>
                  <c:y val="-4.2637433087360413E-2"/>
                </c:manualLayout>
              </c:layout>
              <c:showCatName val="1"/>
              <c:showPercent val="1"/>
            </c:dLbl>
            <c:dLbl>
              <c:idx val="4"/>
              <c:layout>
                <c:manualLayout>
                  <c:x val="-8.6927399882211265E-2"/>
                  <c:y val="-4.6126519962325814E-3"/>
                </c:manualLayout>
              </c:layout>
              <c:dLblPos val="bestFit"/>
              <c:showCatName val="1"/>
              <c:showPercent val="1"/>
            </c:dLbl>
            <c:dLbl>
              <c:idx val="5"/>
              <c:layout>
                <c:manualLayout>
                  <c:x val="-0.15679493157633079"/>
                  <c:y val="-9.4610976706884613E-3"/>
                </c:manualLayout>
              </c:layout>
              <c:showCatName val="1"/>
              <c:showPercent val="1"/>
            </c:dLbl>
            <c:dLbl>
              <c:idx val="6"/>
              <c:layout>
                <c:manualLayout>
                  <c:x val="-0.12993036913647457"/>
                  <c:y val="-2.3911127878661592E-2"/>
                </c:manualLayout>
              </c:layout>
              <c:showCatName val="1"/>
              <c:showPercent val="1"/>
            </c:dLbl>
            <c:dLbl>
              <c:idx val="7"/>
              <c:layout>
                <c:manualLayout>
                  <c:x val="-1.1544954800241395E-2"/>
                  <c:y val="-0.20091501138405291"/>
                </c:manualLayout>
              </c:layout>
              <c:showCatName val="1"/>
              <c:showPercent val="1"/>
            </c:dLbl>
            <c:dLbl>
              <c:idx val="8"/>
              <c:layout>
                <c:manualLayout>
                  <c:x val="-0.14294655047062443"/>
                  <c:y val="-0.14315842169275458"/>
                </c:manualLayout>
              </c:layout>
              <c:showCatName val="1"/>
              <c:showPercent val="1"/>
            </c:dLbl>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CatName val="1"/>
            <c:showPercent val="1"/>
            <c:showLeaderLines val="1"/>
          </c:dLbls>
          <c:cat>
            <c:strRef>
              <c:f>'Total Archive Size'!$A$5:$A$15</c:f>
              <c:strCache>
                <c:ptCount val="11"/>
                <c:pt idx="0">
                  <c:v>ASDC</c:v>
                </c:pt>
                <c:pt idx="1">
                  <c:v>ASF </c:v>
                </c:pt>
                <c:pt idx="2">
                  <c:v>CDDIS</c:v>
                </c:pt>
                <c:pt idx="3">
                  <c:v>GESDISC</c:v>
                </c:pt>
                <c:pt idx="4">
                  <c:v>GHRC</c:v>
                </c:pt>
                <c:pt idx="5">
                  <c:v>LPDAAC</c:v>
                </c:pt>
                <c:pt idx="6">
                  <c:v>MODAPS</c:v>
                </c:pt>
                <c:pt idx="7">
                  <c:v>NSIDC</c:v>
                </c:pt>
                <c:pt idx="8">
                  <c:v>ORNL</c:v>
                </c:pt>
                <c:pt idx="9">
                  <c:v>PODAAC</c:v>
                </c:pt>
                <c:pt idx="10">
                  <c:v>SEDAC</c:v>
                </c:pt>
              </c:strCache>
            </c:strRef>
          </c:cat>
          <c:val>
            <c:numRef>
              <c:f>'Total Archive Size'!$B$5:$B$15</c:f>
              <c:numCache>
                <c:formatCode>#,##0.00</c:formatCode>
                <c:ptCount val="11"/>
                <c:pt idx="0">
                  <c:v>2167.0134765624998</c:v>
                </c:pt>
                <c:pt idx="1">
                  <c:v>2654.908486328125</c:v>
                </c:pt>
                <c:pt idx="2">
                  <c:v>6.74</c:v>
                </c:pt>
                <c:pt idx="3">
                  <c:v>515.71818359375004</c:v>
                </c:pt>
                <c:pt idx="4">
                  <c:v>7.0876269531249996</c:v>
                </c:pt>
                <c:pt idx="5">
                  <c:v>954.17966796874998</c:v>
                </c:pt>
                <c:pt idx="6">
                  <c:v>1159.65796875</c:v>
                </c:pt>
                <c:pt idx="7">
                  <c:v>63.890546874999998</c:v>
                </c:pt>
                <c:pt idx="8">
                  <c:v>0.615234375</c:v>
                </c:pt>
                <c:pt idx="9">
                  <c:v>41.469843750000003</c:v>
                </c:pt>
                <c:pt idx="10">
                  <c:v>3.3079492187500001</c:v>
                </c:pt>
              </c:numCache>
            </c:numRef>
          </c:val>
        </c:ser>
        <c:dLbls>
          <c:showCatName val="1"/>
          <c:showPercent val="1"/>
        </c:dLbls>
        <c:firstSliceAng val="0"/>
      </c:pieChart>
      <c:spPr>
        <a:noFill/>
        <a:ln w="25400">
          <a:noFill/>
        </a:ln>
      </c:spPr>
    </c:plotArea>
    <c:plotVisOnly val="1"/>
    <c:dispBlanksAs val="zero"/>
  </c:chart>
  <c:spPr>
    <a:solidFill>
      <a:srgbClr val="FFFFFF"/>
    </a:solidFill>
    <a:ln w="3175">
      <a:solidFill>
        <a:schemeClr val="tx1"/>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1288" r="0.75000000000001288"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sz="1000" b="0" i="0" u="none" strike="noStrike" baseline="0">
                <a:solidFill>
                  <a:srgbClr val="000000"/>
                </a:solidFill>
                <a:latin typeface="Calibri"/>
                <a:ea typeface="Calibri"/>
                <a:cs typeface="Calibri"/>
              </a:defRPr>
            </a:pPr>
            <a:r>
              <a:rPr lang="en-US" sz="2000" b="1" i="0" u="none" strike="noStrike" baseline="0">
                <a:solidFill>
                  <a:srgbClr val="000000"/>
                </a:solidFill>
                <a:latin typeface="Calibri"/>
              </a:rPr>
              <a:t>Total Archive Size by File Counts</a:t>
            </a:r>
          </a:p>
          <a:p>
            <a:pPr>
              <a:defRPr sz="1000" b="0" i="0" u="none" strike="noStrike" baseline="0">
                <a:solidFill>
                  <a:srgbClr val="000000"/>
                </a:solidFill>
                <a:latin typeface="Calibri"/>
                <a:ea typeface="Calibri"/>
                <a:cs typeface="Calibri"/>
              </a:defRPr>
            </a:pPr>
            <a:r>
              <a:rPr lang="en-US" sz="2000" b="1" i="0" u="none" strike="noStrike" baseline="0">
                <a:solidFill>
                  <a:srgbClr val="000000"/>
                </a:solidFill>
                <a:latin typeface="Calibri"/>
              </a:rPr>
              <a:t>(400.9 Millions)</a:t>
            </a:r>
          </a:p>
        </c:rich>
      </c:tx>
      <c:layout>
        <c:manualLayout>
          <c:xMode val="edge"/>
          <c:yMode val="edge"/>
          <c:x val="0.13987017240179347"/>
          <c:y val="7.4281243662924185E-2"/>
        </c:manualLayout>
      </c:layout>
      <c:spPr>
        <a:noFill/>
        <a:ln w="25400">
          <a:noFill/>
        </a:ln>
      </c:spPr>
    </c:title>
    <c:plotArea>
      <c:layout>
        <c:manualLayout>
          <c:layoutTarget val="inner"/>
          <c:xMode val="edge"/>
          <c:yMode val="edge"/>
          <c:x val="0.38978596949022848"/>
          <c:y val="0.63022508038586655"/>
          <c:w val="0.20161343249494448"/>
          <c:h val="0.24115755627009647"/>
        </c:manualLayout>
      </c:layout>
      <c:pieChart>
        <c:varyColors val="1"/>
        <c:ser>
          <c:idx val="0"/>
          <c:order val="0"/>
          <c:tx>
            <c:strRef>
              <c:f>'Total Archive Size'!$C$4</c:f>
              <c:strCache>
                <c:ptCount val="1"/>
                <c:pt idx="0">
                  <c:v>Files (Millions)</c:v>
                </c:pt>
              </c:strCache>
            </c:strRef>
          </c:tx>
          <c:spPr>
            <a:gradFill rotWithShape="0">
              <a:gsLst>
                <a:gs pos="0">
                  <a:srgbClr val="9BC1FF"/>
                </a:gs>
                <a:gs pos="100000">
                  <a:srgbClr val="3F80CD"/>
                </a:gs>
              </a:gsLst>
              <a:lin ang="5400000"/>
            </a:gradFill>
            <a:ln w="25400">
              <a:noFill/>
            </a:ln>
            <a:effectLst>
              <a:outerShdw dist="35921" dir="2700000" algn="br">
                <a:srgbClr val="000000"/>
              </a:outerShdw>
            </a:effectLst>
          </c:spPr>
          <c:dPt>
            <c:idx val="0"/>
            <c:spPr>
              <a:gradFill rotWithShape="0">
                <a:gsLst>
                  <a:gs pos="0">
                    <a:srgbClr val="A2BFF8"/>
                  </a:gs>
                  <a:gs pos="100000">
                    <a:srgbClr val="3670B6"/>
                  </a:gs>
                </a:gsLst>
                <a:lin ang="5400000"/>
              </a:gradFill>
              <a:ln w="25400">
                <a:noFill/>
              </a:ln>
              <a:effectLst>
                <a:outerShdw dist="35921" dir="2700000" algn="br">
                  <a:srgbClr val="000000"/>
                </a:outerShdw>
              </a:effectLst>
            </c:spPr>
          </c:dPt>
          <c:dPt>
            <c:idx val="1"/>
            <c:spPr>
              <a:gradFill rotWithShape="0">
                <a:gsLst>
                  <a:gs pos="0">
                    <a:srgbClr val="FAA1A0"/>
                  </a:gs>
                  <a:gs pos="100000">
                    <a:srgbClr val="B93734"/>
                  </a:gs>
                </a:gsLst>
                <a:lin ang="5400000"/>
              </a:gradFill>
              <a:ln w="25400">
                <a:noFill/>
              </a:ln>
              <a:effectLst>
                <a:outerShdw dist="35921" dir="2700000" algn="br">
                  <a:srgbClr val="000000"/>
                </a:outerShdw>
              </a:effectLst>
            </c:spPr>
          </c:dPt>
          <c:dPt>
            <c:idx val="2"/>
            <c:spPr>
              <a:gradFill rotWithShape="0">
                <a:gsLst>
                  <a:gs pos="0">
                    <a:srgbClr val="D4F4A6"/>
                  </a:gs>
                  <a:gs pos="100000">
                    <a:srgbClr val="8DB241"/>
                  </a:gs>
                </a:gsLst>
                <a:lin ang="5400000"/>
              </a:gradFill>
              <a:ln w="25400">
                <a:noFill/>
              </a:ln>
            </c:spPr>
          </c:dPt>
          <c:dPt>
            <c:idx val="3"/>
            <c:spPr>
              <a:gradFill rotWithShape="0">
                <a:gsLst>
                  <a:gs pos="0">
                    <a:srgbClr val="C5B3E2"/>
                  </a:gs>
                  <a:gs pos="100000">
                    <a:srgbClr val="704F97"/>
                  </a:gs>
                </a:gsLst>
                <a:lin ang="5400000"/>
              </a:gradFill>
              <a:ln w="25400">
                <a:noFill/>
              </a:ln>
              <a:effectLst>
                <a:outerShdw dist="35921" dir="2700000" algn="br">
                  <a:srgbClr val="000000"/>
                </a:outerShdw>
              </a:effectLst>
            </c:spPr>
          </c:dPt>
          <c:dPt>
            <c:idx val="4"/>
            <c:spPr>
              <a:gradFill rotWithShape="0">
                <a:gsLst>
                  <a:gs pos="0">
                    <a:srgbClr val="9DE2FF"/>
                  </a:gs>
                  <a:gs pos="100000">
                    <a:srgbClr val="31A1C0"/>
                  </a:gs>
                </a:gsLst>
                <a:lin ang="5400000"/>
              </a:gradFill>
              <a:ln w="25400">
                <a:noFill/>
              </a:ln>
              <a:effectLst>
                <a:outerShdw dist="35921" dir="2700000" algn="br">
                  <a:srgbClr val="000000"/>
                </a:outerShdw>
              </a:effectLst>
            </c:spPr>
          </c:dPt>
          <c:dPt>
            <c:idx val="5"/>
            <c:spPr>
              <a:gradFill rotWithShape="0">
                <a:gsLst>
                  <a:gs pos="0">
                    <a:srgbClr val="FFB885"/>
                  </a:gs>
                  <a:gs pos="100000">
                    <a:srgbClr val="F28225"/>
                  </a:gs>
                </a:gsLst>
                <a:lin ang="5400000"/>
              </a:gradFill>
              <a:ln w="25400">
                <a:noFill/>
              </a:ln>
              <a:effectLst>
                <a:outerShdw dist="35921" dir="2700000" algn="br">
                  <a:srgbClr val="000000"/>
                </a:outerShdw>
              </a:effectLst>
            </c:spPr>
          </c:dPt>
          <c:dPt>
            <c:idx val="6"/>
            <c:spPr>
              <a:gradFill rotWithShape="0">
                <a:gsLst>
                  <a:gs pos="0">
                    <a:srgbClr val="B6D1FF"/>
                  </a:gs>
                  <a:gs pos="100000">
                    <a:srgbClr val="8AA7D8"/>
                  </a:gs>
                </a:gsLst>
                <a:lin ang="5400000"/>
              </a:gradFill>
              <a:ln w="25400">
                <a:noFill/>
              </a:ln>
              <a:effectLst>
                <a:outerShdw dist="35921" dir="2700000" algn="br">
                  <a:srgbClr val="000000"/>
                </a:outerShdw>
              </a:effectLst>
            </c:spPr>
          </c:dPt>
          <c:dPt>
            <c:idx val="7"/>
            <c:spPr>
              <a:gradFill rotWithShape="0">
                <a:gsLst>
                  <a:gs pos="0">
                    <a:srgbClr val="FFB6B4"/>
                  </a:gs>
                  <a:gs pos="100000">
                    <a:srgbClr val="DA8A89"/>
                  </a:gs>
                </a:gsLst>
                <a:lin ang="5400000"/>
              </a:gradFill>
              <a:ln w="25400">
                <a:noFill/>
              </a:ln>
              <a:effectLst>
                <a:outerShdw dist="35921" dir="2700000" algn="br">
                  <a:srgbClr val="000000"/>
                </a:outerShdw>
              </a:effectLst>
            </c:spPr>
          </c:dPt>
          <c:dLbls>
            <c:dLbl>
              <c:idx val="0"/>
              <c:layout>
                <c:manualLayout>
                  <c:x val="0.14618434800255575"/>
                  <c:y val="-0.12768508099622541"/>
                </c:manualLayout>
              </c:layout>
              <c:dLblPos val="bestFit"/>
              <c:showCatName val="1"/>
              <c:showPercent val="1"/>
            </c:dLbl>
            <c:dLbl>
              <c:idx val="1"/>
              <c:layout>
                <c:manualLayout>
                  <c:x val="3.9927141228646941E-2"/>
                  <c:y val="-8.813852935701489E-3"/>
                </c:manualLayout>
              </c:layout>
              <c:showCatName val="1"/>
              <c:showPercent val="1"/>
            </c:dLbl>
            <c:dLbl>
              <c:idx val="3"/>
              <c:layout>
                <c:manualLayout>
                  <c:x val="5.7297575579537303E-2"/>
                  <c:y val="2.2976597678767308E-2"/>
                </c:manualLayout>
              </c:layout>
              <c:showCatName val="1"/>
              <c:showPercent val="1"/>
            </c:dLbl>
            <c:dLbl>
              <c:idx val="4"/>
              <c:layout>
                <c:manualLayout>
                  <c:x val="-4.1234241357590302E-2"/>
                  <c:y val="1.2770747066473642E-2"/>
                </c:manualLayout>
              </c:layout>
              <c:dLblPos val="bestFit"/>
              <c:showCatName val="1"/>
              <c:showPercent val="1"/>
            </c:dLbl>
            <c:dLbl>
              <c:idx val="9"/>
              <c:layout>
                <c:manualLayout>
                  <c:x val="2.5538847554889499E-2"/>
                  <c:y val="-0.19727440969638971"/>
                </c:manualLayout>
              </c:layout>
              <c:showCatName val="1"/>
              <c:showPercent val="1"/>
            </c:dLbl>
            <c:dLbl>
              <c:idx val="10"/>
              <c:layout>
                <c:manualLayout>
                  <c:x val="7.6793321671883324E-2"/>
                  <c:y val="-7.3318487916937056E-2"/>
                </c:manualLayout>
              </c:layout>
              <c:showCatName val="1"/>
              <c:showPercent val="1"/>
            </c:dLbl>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CatName val="1"/>
            <c:showPercent val="1"/>
            <c:showLeaderLines val="1"/>
          </c:dLbls>
          <c:cat>
            <c:strRef>
              <c:f>'Total Archive Size'!$A$5:$A$15</c:f>
              <c:strCache>
                <c:ptCount val="11"/>
                <c:pt idx="0">
                  <c:v>ASDC</c:v>
                </c:pt>
                <c:pt idx="1">
                  <c:v>ASF </c:v>
                </c:pt>
                <c:pt idx="2">
                  <c:v>CDDIS</c:v>
                </c:pt>
                <c:pt idx="3">
                  <c:v>GESDISC</c:v>
                </c:pt>
                <c:pt idx="4">
                  <c:v>GHRC</c:v>
                </c:pt>
                <c:pt idx="5">
                  <c:v>LPDAAC</c:v>
                </c:pt>
                <c:pt idx="6">
                  <c:v>MODAPS</c:v>
                </c:pt>
                <c:pt idx="7">
                  <c:v>NSIDC</c:v>
                </c:pt>
                <c:pt idx="8">
                  <c:v>ORNL</c:v>
                </c:pt>
                <c:pt idx="9">
                  <c:v>PODAAC</c:v>
                </c:pt>
                <c:pt idx="10">
                  <c:v>SEDAC</c:v>
                </c:pt>
              </c:strCache>
            </c:strRef>
          </c:cat>
          <c:val>
            <c:numRef>
              <c:f>'Total Archive Size'!$C$5:$C$15</c:f>
              <c:numCache>
                <c:formatCode>#,##0.00</c:formatCode>
                <c:ptCount val="11"/>
                <c:pt idx="0">
                  <c:v>93.879337000000007</c:v>
                </c:pt>
                <c:pt idx="1">
                  <c:v>12.425034999999999</c:v>
                </c:pt>
                <c:pt idx="2">
                  <c:v>92.637951000000001</c:v>
                </c:pt>
                <c:pt idx="3">
                  <c:v>53.410611000000003</c:v>
                </c:pt>
                <c:pt idx="4">
                  <c:v>0.51926899999999998</c:v>
                </c:pt>
                <c:pt idx="5">
                  <c:v>55.673487999999999</c:v>
                </c:pt>
                <c:pt idx="6">
                  <c:v>68.971917000000005</c:v>
                </c:pt>
                <c:pt idx="7">
                  <c:v>20.164505999999999</c:v>
                </c:pt>
                <c:pt idx="8">
                  <c:v>0.32800000000000001</c:v>
                </c:pt>
                <c:pt idx="9">
                  <c:v>2.875883</c:v>
                </c:pt>
                <c:pt idx="10">
                  <c:v>4.2000000000000002E-4</c:v>
                </c:pt>
              </c:numCache>
            </c:numRef>
          </c:val>
        </c:ser>
        <c:dLbls>
          <c:showCatName val="1"/>
          <c:showPercent val="1"/>
        </c:dLbls>
        <c:firstSliceAng val="0"/>
      </c:pieChart>
      <c:spPr>
        <a:noFill/>
        <a:ln w="25400">
          <a:noFill/>
        </a:ln>
      </c:spPr>
    </c:plotArea>
    <c:plotVisOnly val="1"/>
    <c:dispBlanksAs val="zero"/>
  </c:chart>
  <c:spPr>
    <a:solidFill>
      <a:srgbClr val="FFFFFF"/>
    </a:solidFill>
    <a:ln w="3175">
      <a:solidFill>
        <a:schemeClr val="tx1"/>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131" r="0.7500000000000131"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sz="1000" b="0" i="0" u="none" strike="noStrike" baseline="0">
                <a:solidFill>
                  <a:srgbClr val="000000"/>
                </a:solidFill>
                <a:latin typeface="Calibri"/>
                <a:ea typeface="Calibri"/>
                <a:cs typeface="Calibri"/>
              </a:defRPr>
            </a:pPr>
            <a:r>
              <a:rPr lang="en-US" sz="2000" b="1" i="0" u="none" strike="noStrike" baseline="0">
                <a:solidFill>
                  <a:srgbClr val="000000"/>
                </a:solidFill>
                <a:latin typeface="Calibri"/>
              </a:rPr>
              <a:t>Volume Distributed</a:t>
            </a:r>
          </a:p>
          <a:p>
            <a:pPr>
              <a:defRPr sz="1000" b="0" i="0" u="none" strike="noStrike" baseline="0">
                <a:solidFill>
                  <a:srgbClr val="000000"/>
                </a:solidFill>
                <a:latin typeface="Calibri"/>
                <a:ea typeface="Calibri"/>
                <a:cs typeface="Calibri"/>
              </a:defRPr>
            </a:pPr>
            <a:r>
              <a:rPr lang="en-US" sz="2000" b="1" i="0" u="none" strike="noStrike" baseline="0">
                <a:solidFill>
                  <a:srgbClr val="000000"/>
                </a:solidFill>
                <a:latin typeface="Calibri"/>
              </a:rPr>
              <a:t>(5,407.3TBs)</a:t>
            </a:r>
          </a:p>
        </c:rich>
      </c:tx>
      <c:layout>
        <c:manualLayout>
          <c:xMode val="edge"/>
          <c:yMode val="edge"/>
          <c:x val="0.25437180046371755"/>
          <c:y val="2.8695527431540694E-2"/>
        </c:manualLayout>
      </c:layout>
      <c:spPr>
        <a:noFill/>
        <a:ln w="25400">
          <a:noFill/>
        </a:ln>
      </c:spPr>
    </c:title>
    <c:plotArea>
      <c:layout>
        <c:manualLayout>
          <c:layoutTarget val="inner"/>
          <c:xMode val="edge"/>
          <c:yMode val="edge"/>
          <c:x val="0.41708542713568902"/>
          <c:y val="0.65395894428154122"/>
          <c:w val="0.18844221105528369"/>
          <c:h val="0.21994134897361142"/>
        </c:manualLayout>
      </c:layout>
      <c:pieChart>
        <c:varyColors val="1"/>
        <c:ser>
          <c:idx val="0"/>
          <c:order val="0"/>
          <c:tx>
            <c:strRef>
              <c:f>Distribution!$A$77</c:f>
              <c:strCache>
                <c:ptCount val="1"/>
                <c:pt idx="0">
                  <c:v>Total Volume (TBs)</c:v>
                </c:pt>
              </c:strCache>
            </c:strRef>
          </c:tx>
          <c:spPr>
            <a:gradFill rotWithShape="0">
              <a:gsLst>
                <a:gs pos="0">
                  <a:srgbClr val="9BC1FF"/>
                </a:gs>
                <a:gs pos="100000">
                  <a:srgbClr val="3F80CD"/>
                </a:gs>
              </a:gsLst>
              <a:lin ang="5400000"/>
            </a:gradFill>
            <a:ln w="25400">
              <a:noFill/>
            </a:ln>
            <a:effectLst>
              <a:outerShdw dist="35921" dir="2700000" algn="br">
                <a:srgbClr val="000000"/>
              </a:outerShdw>
            </a:effectLst>
          </c:spPr>
          <c:dPt>
            <c:idx val="0"/>
            <c:spPr>
              <a:gradFill rotWithShape="0">
                <a:gsLst>
                  <a:gs pos="0">
                    <a:srgbClr val="A2BFF8"/>
                  </a:gs>
                  <a:gs pos="100000">
                    <a:srgbClr val="3670B6"/>
                  </a:gs>
                </a:gsLst>
                <a:lin ang="5400000"/>
              </a:gradFill>
              <a:ln w="25400">
                <a:noFill/>
              </a:ln>
              <a:effectLst>
                <a:outerShdw dist="35921" dir="2700000" algn="br">
                  <a:srgbClr val="000000"/>
                </a:outerShdw>
              </a:effectLst>
            </c:spPr>
          </c:dPt>
          <c:dPt>
            <c:idx val="1"/>
            <c:spPr>
              <a:gradFill rotWithShape="0">
                <a:gsLst>
                  <a:gs pos="0">
                    <a:srgbClr val="FAA1A0"/>
                  </a:gs>
                  <a:gs pos="100000">
                    <a:srgbClr val="B93734"/>
                  </a:gs>
                </a:gsLst>
                <a:lin ang="5400000"/>
              </a:gradFill>
              <a:ln w="25400">
                <a:noFill/>
              </a:ln>
              <a:effectLst>
                <a:outerShdw dist="35921" dir="2700000" algn="br">
                  <a:srgbClr val="000000"/>
                </a:outerShdw>
              </a:effectLst>
            </c:spPr>
          </c:dPt>
          <c:dPt>
            <c:idx val="2"/>
            <c:spPr>
              <a:gradFill rotWithShape="0">
                <a:gsLst>
                  <a:gs pos="0">
                    <a:srgbClr val="D4F4A6"/>
                  </a:gs>
                  <a:gs pos="100000">
                    <a:srgbClr val="8DB241"/>
                  </a:gs>
                </a:gsLst>
                <a:lin ang="5400000"/>
              </a:gradFill>
              <a:ln w="25400">
                <a:noFill/>
              </a:ln>
              <a:effectLst>
                <a:outerShdw dist="35921" dir="2700000" algn="br">
                  <a:srgbClr val="000000"/>
                </a:outerShdw>
              </a:effectLst>
            </c:spPr>
          </c:dPt>
          <c:dPt>
            <c:idx val="3"/>
            <c:spPr>
              <a:gradFill rotWithShape="0">
                <a:gsLst>
                  <a:gs pos="0">
                    <a:srgbClr val="C5B3E2"/>
                  </a:gs>
                  <a:gs pos="100000">
                    <a:srgbClr val="704F97"/>
                  </a:gs>
                </a:gsLst>
                <a:lin ang="5400000"/>
              </a:gradFill>
              <a:ln w="25400">
                <a:noFill/>
              </a:ln>
              <a:effectLst>
                <a:outerShdw dist="35921" dir="2700000" algn="br">
                  <a:srgbClr val="000000"/>
                </a:outerShdw>
              </a:effectLst>
            </c:spPr>
          </c:dPt>
          <c:dPt>
            <c:idx val="4"/>
            <c:spPr>
              <a:gradFill rotWithShape="0">
                <a:gsLst>
                  <a:gs pos="0">
                    <a:srgbClr val="9DE2FF"/>
                  </a:gs>
                  <a:gs pos="100000">
                    <a:srgbClr val="31A1C0"/>
                  </a:gs>
                </a:gsLst>
                <a:lin ang="5400000"/>
              </a:gradFill>
              <a:ln w="25400">
                <a:noFill/>
              </a:ln>
              <a:effectLst>
                <a:outerShdw dist="35921" dir="2700000" algn="br">
                  <a:srgbClr val="000000"/>
                </a:outerShdw>
              </a:effectLst>
            </c:spPr>
          </c:dPt>
          <c:dPt>
            <c:idx val="5"/>
            <c:spPr>
              <a:gradFill rotWithShape="0">
                <a:gsLst>
                  <a:gs pos="0">
                    <a:srgbClr val="FFB885"/>
                  </a:gs>
                  <a:gs pos="100000">
                    <a:srgbClr val="F28225"/>
                  </a:gs>
                </a:gsLst>
                <a:lin ang="5400000"/>
              </a:gradFill>
              <a:ln w="25400">
                <a:noFill/>
              </a:ln>
              <a:effectLst>
                <a:outerShdw dist="35921" dir="2700000" algn="br">
                  <a:srgbClr val="000000"/>
                </a:outerShdw>
              </a:effectLst>
            </c:spPr>
          </c:dPt>
          <c:dPt>
            <c:idx val="6"/>
            <c:spPr>
              <a:gradFill rotWithShape="0">
                <a:gsLst>
                  <a:gs pos="0">
                    <a:srgbClr val="B6D1FF"/>
                  </a:gs>
                  <a:gs pos="100000">
                    <a:srgbClr val="8AA7D8"/>
                  </a:gs>
                </a:gsLst>
                <a:lin ang="5400000"/>
              </a:gradFill>
              <a:ln w="25400">
                <a:noFill/>
              </a:ln>
              <a:effectLst>
                <a:outerShdw dist="35921" dir="2700000" algn="br">
                  <a:srgbClr val="000000"/>
                </a:outerShdw>
              </a:effectLst>
            </c:spPr>
          </c:dPt>
          <c:dPt>
            <c:idx val="7"/>
            <c:spPr>
              <a:gradFill rotWithShape="0">
                <a:gsLst>
                  <a:gs pos="0">
                    <a:srgbClr val="FFB6B4"/>
                  </a:gs>
                  <a:gs pos="100000">
                    <a:srgbClr val="DA8A89"/>
                  </a:gs>
                </a:gsLst>
                <a:lin ang="5400000"/>
              </a:gradFill>
              <a:ln w="25400">
                <a:noFill/>
              </a:ln>
              <a:effectLst>
                <a:outerShdw dist="35921" dir="2700000" algn="br">
                  <a:srgbClr val="000000"/>
                </a:outerShdw>
              </a:effectLst>
            </c:spPr>
          </c:dPt>
          <c:dPt>
            <c:idx val="8"/>
            <c:spPr>
              <a:gradFill rotWithShape="0">
                <a:gsLst>
                  <a:gs pos="0">
                    <a:srgbClr val="E4FFBA"/>
                  </a:gs>
                  <a:gs pos="100000">
                    <a:srgbClr val="BBD68E"/>
                  </a:gs>
                </a:gsLst>
                <a:lin ang="5400000"/>
              </a:gradFill>
              <a:ln w="25400">
                <a:noFill/>
              </a:ln>
              <a:effectLst>
                <a:outerShdw dist="35921" dir="2700000" algn="br">
                  <a:srgbClr val="000000"/>
                </a:outerShdw>
              </a:effectLst>
            </c:spPr>
          </c:dPt>
          <c:dPt>
            <c:idx val="9"/>
            <c:spPr>
              <a:gradFill rotWithShape="0">
                <a:gsLst>
                  <a:gs pos="0">
                    <a:srgbClr val="D6C5F1"/>
                  </a:gs>
                  <a:gs pos="100000">
                    <a:srgbClr val="A896C2"/>
                  </a:gs>
                </a:gsLst>
                <a:lin ang="5400000"/>
              </a:gradFill>
              <a:ln w="25400">
                <a:noFill/>
              </a:ln>
              <a:effectLst>
                <a:outerShdw dist="35921" dir="2700000" algn="br">
                  <a:srgbClr val="000000"/>
                </a:outerShdw>
              </a:effectLst>
            </c:spPr>
          </c:dPt>
          <c:dPt>
            <c:idx val="10"/>
            <c:spPr>
              <a:gradFill rotWithShape="0">
                <a:gsLst>
                  <a:gs pos="0">
                    <a:srgbClr val="B2F1FF"/>
                  </a:gs>
                  <a:gs pos="100000">
                    <a:srgbClr val="87C8DF"/>
                  </a:gs>
                </a:gsLst>
                <a:lin ang="5400000"/>
              </a:gradFill>
              <a:ln w="25400">
                <a:noFill/>
              </a:ln>
              <a:effectLst>
                <a:outerShdw dist="35921" dir="2700000" algn="br">
                  <a:srgbClr val="000000"/>
                </a:outerShdw>
              </a:effectLst>
            </c:spPr>
          </c:dPt>
          <c:dLbls>
            <c:dLbl>
              <c:idx val="8"/>
              <c:layout>
                <c:manualLayout>
                  <c:x val="-0.22646538662163093"/>
                  <c:y val="-0.10901264924122589"/>
                </c:manualLayout>
              </c:layout>
              <c:dLblPos val="bestFit"/>
              <c:showCatName val="1"/>
              <c:showPercent val="1"/>
            </c:dLbl>
            <c:numFmt formatCode="0.0%" sourceLinked="0"/>
            <c:spPr>
              <a:noFill/>
              <a:ln w="25400">
                <a:noFill/>
              </a:ln>
            </c:spPr>
            <c:txPr>
              <a:bodyPr/>
              <a:lstStyle/>
              <a:p>
                <a:pPr>
                  <a:defRPr sz="1100"/>
                </a:pPr>
                <a:endParaRPr lang="en-US"/>
              </a:p>
            </c:txPr>
            <c:showCatName val="1"/>
            <c:showPercent val="1"/>
            <c:showLeaderLines val="1"/>
          </c:dLbls>
          <c:cat>
            <c:strRef>
              <c:f>Distribution!$B$76:$M$76</c:f>
              <c:strCache>
                <c:ptCount val="12"/>
                <c:pt idx="0">
                  <c:v>ASDC</c:v>
                </c:pt>
                <c:pt idx="1">
                  <c:v>ASF</c:v>
                </c:pt>
                <c:pt idx="2">
                  <c:v>CDDIS</c:v>
                </c:pt>
                <c:pt idx="3">
                  <c:v>GESDISC</c:v>
                </c:pt>
                <c:pt idx="4">
                  <c:v>GHRC</c:v>
                </c:pt>
                <c:pt idx="5">
                  <c:v>LP DAAC</c:v>
                </c:pt>
                <c:pt idx="6">
                  <c:v>MODAPS</c:v>
                </c:pt>
                <c:pt idx="7">
                  <c:v>NSIDC</c:v>
                </c:pt>
                <c:pt idx="8">
                  <c:v>OBPG*</c:v>
                </c:pt>
                <c:pt idx="9">
                  <c:v>ORNL</c:v>
                </c:pt>
                <c:pt idx="10">
                  <c:v>PO.DAAC</c:v>
                </c:pt>
                <c:pt idx="11">
                  <c:v>SEDAC</c:v>
                </c:pt>
              </c:strCache>
            </c:strRef>
          </c:cat>
          <c:val>
            <c:numRef>
              <c:f>Distribution!$B$77:$M$77</c:f>
              <c:numCache>
                <c:formatCode>#,##0.00</c:formatCode>
                <c:ptCount val="12"/>
                <c:pt idx="0">
                  <c:v>643.93322265624988</c:v>
                </c:pt>
                <c:pt idx="1">
                  <c:v>188.17906250000001</c:v>
                </c:pt>
                <c:pt idx="2">
                  <c:v>37.516135742187501</c:v>
                </c:pt>
                <c:pt idx="3">
                  <c:v>1327.66482421875</c:v>
                </c:pt>
                <c:pt idx="4">
                  <c:v>7.2834960937500011</c:v>
                </c:pt>
                <c:pt idx="5">
                  <c:v>1200.866494140625</c:v>
                </c:pt>
                <c:pt idx="6">
                  <c:v>1289.7931152343751</c:v>
                </c:pt>
                <c:pt idx="7">
                  <c:v>168.339326171875</c:v>
                </c:pt>
                <c:pt idx="8">
                  <c:v>370.48637695312499</c:v>
                </c:pt>
                <c:pt idx="9">
                  <c:v>10.159755859375002</c:v>
                </c:pt>
                <c:pt idx="10">
                  <c:v>161.62029296874999</c:v>
                </c:pt>
                <c:pt idx="11">
                  <c:v>1.470908203125</c:v>
                </c:pt>
              </c:numCache>
            </c:numRef>
          </c:val>
        </c:ser>
        <c:dLbls>
          <c:showCatName val="1"/>
          <c:showPercent val="1"/>
        </c:dLbls>
        <c:firstSliceAng val="0"/>
      </c:pieChart>
      <c:spPr>
        <a:noFill/>
        <a:ln w="25400">
          <a:noFill/>
        </a:ln>
      </c:spPr>
    </c:plotArea>
    <c:plotVisOnly val="1"/>
    <c:dispBlanksAs val="zero"/>
  </c:chart>
  <c:spPr>
    <a:solidFill>
      <a:srgbClr val="FFFFFF"/>
    </a:solidFill>
    <a:ln w="3175">
      <a:solidFill>
        <a:schemeClr val="tx1"/>
      </a:solidFill>
      <a:prstDash val="solid"/>
    </a:ln>
  </c:spPr>
  <c:printSettings>
    <c:headerFooter alignWithMargins="0"/>
    <c:pageMargins b="1" l="0.75000000000001465" r="0.7500000000000146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sz="2000" b="1" i="0" u="none" strike="noStrike" baseline="0">
                <a:solidFill>
                  <a:srgbClr val="000000"/>
                </a:solidFill>
                <a:latin typeface="Calibri"/>
                <a:ea typeface="Calibri"/>
                <a:cs typeface="Calibri"/>
              </a:defRPr>
            </a:pPr>
            <a:r>
              <a:rPr lang="en-US"/>
              <a:t>Volume Distributed By Domain</a:t>
            </a:r>
          </a:p>
        </c:rich>
      </c:tx>
      <c:spPr>
        <a:noFill/>
        <a:ln w="25400">
          <a:noFill/>
        </a:ln>
      </c:spPr>
    </c:title>
    <c:plotArea>
      <c:layout/>
      <c:barChart>
        <c:barDir val="col"/>
        <c:grouping val="stacked"/>
        <c:ser>
          <c:idx val="0"/>
          <c:order val="0"/>
          <c:tx>
            <c:strRef>
              <c:f>Distribution!$A$178</c:f>
              <c:strCache>
                <c:ptCount val="1"/>
                <c:pt idx="0">
                  <c:v>Foreign</c:v>
                </c:pt>
              </c:strCache>
            </c:strRef>
          </c:tx>
          <c:spPr>
            <a:gradFill rotWithShape="0">
              <a:gsLst>
                <a:gs pos="0">
                  <a:srgbClr val="A2BFF8"/>
                </a:gs>
                <a:gs pos="100000">
                  <a:srgbClr val="3670B6"/>
                </a:gs>
              </a:gsLst>
              <a:lin ang="5400000"/>
            </a:gradFill>
            <a:ln w="25400">
              <a:noFill/>
            </a:ln>
            <a:effectLst>
              <a:outerShdw dist="35921" dir="2700000" algn="br">
                <a:srgbClr val="000000"/>
              </a:outerShdw>
            </a:effectLst>
          </c:spPr>
          <c:cat>
            <c:strRef>
              <c:f>Distribution!$B$177:$M$177</c:f>
              <c:strCache>
                <c:ptCount val="12"/>
                <c:pt idx="0">
                  <c:v>ASDC</c:v>
                </c:pt>
                <c:pt idx="1">
                  <c:v>ASF</c:v>
                </c:pt>
                <c:pt idx="2">
                  <c:v>CDDIS</c:v>
                </c:pt>
                <c:pt idx="3">
                  <c:v>GESDISC</c:v>
                </c:pt>
                <c:pt idx="4">
                  <c:v>GHRC</c:v>
                </c:pt>
                <c:pt idx="5">
                  <c:v>LP DAAC</c:v>
                </c:pt>
                <c:pt idx="6">
                  <c:v>MODAPS</c:v>
                </c:pt>
                <c:pt idx="7">
                  <c:v>NSIDC</c:v>
                </c:pt>
                <c:pt idx="8">
                  <c:v>OBPG*</c:v>
                </c:pt>
                <c:pt idx="9">
                  <c:v>ORNL</c:v>
                </c:pt>
                <c:pt idx="10">
                  <c:v>PO.DAAC</c:v>
                </c:pt>
                <c:pt idx="11">
                  <c:v>SEDAC</c:v>
                </c:pt>
              </c:strCache>
            </c:strRef>
          </c:cat>
          <c:val>
            <c:numRef>
              <c:f>Distribution!$B$178:$M$178</c:f>
              <c:numCache>
                <c:formatCode>0.00</c:formatCode>
                <c:ptCount val="12"/>
                <c:pt idx="0">
                  <c:v>217.27828124999999</c:v>
                </c:pt>
                <c:pt idx="1">
                  <c:v>50.123632812499999</c:v>
                </c:pt>
                <c:pt idx="2">
                  <c:v>29.47946875000007</c:v>
                </c:pt>
                <c:pt idx="3">
                  <c:v>451.80853515625</c:v>
                </c:pt>
                <c:pt idx="4">
                  <c:v>5.3082421875000003</c:v>
                </c:pt>
                <c:pt idx="5">
                  <c:v>350.02055664062499</c:v>
                </c:pt>
                <c:pt idx="6">
                  <c:v>471.34971679687499</c:v>
                </c:pt>
                <c:pt idx="7">
                  <c:v>33.064960937500004</c:v>
                </c:pt>
                <c:pt idx="8">
                  <c:v>83.828476562500001</c:v>
                </c:pt>
                <c:pt idx="9">
                  <c:v>7.3477636718749997</c:v>
                </c:pt>
                <c:pt idx="10">
                  <c:v>75.142236328124994</c:v>
                </c:pt>
                <c:pt idx="11">
                  <c:v>0.73515624999999996</c:v>
                </c:pt>
              </c:numCache>
            </c:numRef>
          </c:val>
        </c:ser>
        <c:ser>
          <c:idx val="1"/>
          <c:order val="1"/>
          <c:tx>
            <c:strRef>
              <c:f>Distribution!$A$179</c:f>
              <c:strCache>
                <c:ptCount val="1"/>
                <c:pt idx="0">
                  <c:v>US COM</c:v>
                </c:pt>
              </c:strCache>
            </c:strRef>
          </c:tx>
          <c:spPr>
            <a:gradFill rotWithShape="0">
              <a:gsLst>
                <a:gs pos="0">
                  <a:srgbClr val="FAA1A0"/>
                </a:gs>
                <a:gs pos="100000">
                  <a:srgbClr val="B93734"/>
                </a:gs>
              </a:gsLst>
              <a:lin ang="5400000"/>
            </a:gradFill>
            <a:ln w="25400">
              <a:noFill/>
            </a:ln>
            <a:effectLst>
              <a:outerShdw dist="35921" dir="2700000" algn="br">
                <a:srgbClr val="000000"/>
              </a:outerShdw>
            </a:effectLst>
          </c:spPr>
          <c:cat>
            <c:strRef>
              <c:f>Distribution!$B$177:$M$177</c:f>
              <c:strCache>
                <c:ptCount val="12"/>
                <c:pt idx="0">
                  <c:v>ASDC</c:v>
                </c:pt>
                <c:pt idx="1">
                  <c:v>ASF</c:v>
                </c:pt>
                <c:pt idx="2">
                  <c:v>CDDIS</c:v>
                </c:pt>
                <c:pt idx="3">
                  <c:v>GESDISC</c:v>
                </c:pt>
                <c:pt idx="4">
                  <c:v>GHRC</c:v>
                </c:pt>
                <c:pt idx="5">
                  <c:v>LP DAAC</c:v>
                </c:pt>
                <c:pt idx="6">
                  <c:v>MODAPS</c:v>
                </c:pt>
                <c:pt idx="7">
                  <c:v>NSIDC</c:v>
                </c:pt>
                <c:pt idx="8">
                  <c:v>OBPG*</c:v>
                </c:pt>
                <c:pt idx="9">
                  <c:v>ORNL</c:v>
                </c:pt>
                <c:pt idx="10">
                  <c:v>PO.DAAC</c:v>
                </c:pt>
                <c:pt idx="11">
                  <c:v>SEDAC</c:v>
                </c:pt>
              </c:strCache>
            </c:strRef>
          </c:cat>
          <c:val>
            <c:numRef>
              <c:f>Distribution!$B$179:$M$179</c:f>
              <c:numCache>
                <c:formatCode>0.00</c:formatCode>
                <c:ptCount val="12"/>
                <c:pt idx="0">
                  <c:v>96.569208984374995</c:v>
                </c:pt>
                <c:pt idx="1">
                  <c:v>3.345703125</c:v>
                </c:pt>
                <c:pt idx="2">
                  <c:v>1.3497646484375001</c:v>
                </c:pt>
                <c:pt idx="3">
                  <c:v>49.112490234375002</c:v>
                </c:pt>
                <c:pt idx="4">
                  <c:v>0.11447265625</c:v>
                </c:pt>
                <c:pt idx="5">
                  <c:v>146.49556640624999</c:v>
                </c:pt>
                <c:pt idx="6">
                  <c:v>7.6786425781250003</c:v>
                </c:pt>
                <c:pt idx="7">
                  <c:v>21.646757812499999</c:v>
                </c:pt>
                <c:pt idx="8">
                  <c:v>3.3861328125000001</c:v>
                </c:pt>
                <c:pt idx="9">
                  <c:v>0.57383789062500001</c:v>
                </c:pt>
                <c:pt idx="10">
                  <c:v>14.369736328125001</c:v>
                </c:pt>
                <c:pt idx="11">
                  <c:v>0.24776367187500001</c:v>
                </c:pt>
              </c:numCache>
            </c:numRef>
          </c:val>
        </c:ser>
        <c:ser>
          <c:idx val="2"/>
          <c:order val="2"/>
          <c:tx>
            <c:strRef>
              <c:f>Distribution!$A$180</c:f>
              <c:strCache>
                <c:ptCount val="1"/>
                <c:pt idx="0">
                  <c:v>US EDU         </c:v>
                </c:pt>
              </c:strCache>
            </c:strRef>
          </c:tx>
          <c:spPr>
            <a:gradFill rotWithShape="0">
              <a:gsLst>
                <a:gs pos="0">
                  <a:srgbClr val="D4F4A6"/>
                </a:gs>
                <a:gs pos="100000">
                  <a:srgbClr val="8DB241"/>
                </a:gs>
              </a:gsLst>
              <a:lin ang="5400000"/>
            </a:gradFill>
            <a:ln w="25400">
              <a:noFill/>
            </a:ln>
            <a:effectLst>
              <a:outerShdw dist="35921" dir="2700000" algn="br">
                <a:srgbClr val="000000"/>
              </a:outerShdw>
            </a:effectLst>
          </c:spPr>
          <c:cat>
            <c:strRef>
              <c:f>Distribution!$B$177:$M$177</c:f>
              <c:strCache>
                <c:ptCount val="12"/>
                <c:pt idx="0">
                  <c:v>ASDC</c:v>
                </c:pt>
                <c:pt idx="1">
                  <c:v>ASF</c:v>
                </c:pt>
                <c:pt idx="2">
                  <c:v>CDDIS</c:v>
                </c:pt>
                <c:pt idx="3">
                  <c:v>GESDISC</c:v>
                </c:pt>
                <c:pt idx="4">
                  <c:v>GHRC</c:v>
                </c:pt>
                <c:pt idx="5">
                  <c:v>LP DAAC</c:v>
                </c:pt>
                <c:pt idx="6">
                  <c:v>MODAPS</c:v>
                </c:pt>
                <c:pt idx="7">
                  <c:v>NSIDC</c:v>
                </c:pt>
                <c:pt idx="8">
                  <c:v>OBPG*</c:v>
                </c:pt>
                <c:pt idx="9">
                  <c:v>ORNL</c:v>
                </c:pt>
                <c:pt idx="10">
                  <c:v>PO.DAAC</c:v>
                </c:pt>
                <c:pt idx="11">
                  <c:v>SEDAC</c:v>
                </c:pt>
              </c:strCache>
            </c:strRef>
          </c:cat>
          <c:val>
            <c:numRef>
              <c:f>Distribution!$B$180:$M$180</c:f>
              <c:numCache>
                <c:formatCode>0.00</c:formatCode>
                <c:ptCount val="12"/>
                <c:pt idx="0">
                  <c:v>214.16233398437501</c:v>
                </c:pt>
                <c:pt idx="1">
                  <c:v>6.9360937500000004</c:v>
                </c:pt>
                <c:pt idx="2">
                  <c:v>2.1378193359375</c:v>
                </c:pt>
                <c:pt idx="3">
                  <c:v>380.19196289062501</c:v>
                </c:pt>
                <c:pt idx="4">
                  <c:v>1.15205078125</c:v>
                </c:pt>
                <c:pt idx="5">
                  <c:v>253.81895507812499</c:v>
                </c:pt>
                <c:pt idx="6">
                  <c:v>254.09374023437499</c:v>
                </c:pt>
                <c:pt idx="7">
                  <c:v>48.675771484374998</c:v>
                </c:pt>
                <c:pt idx="8">
                  <c:v>35.720380859374998</c:v>
                </c:pt>
                <c:pt idx="9">
                  <c:v>1.142314453125</c:v>
                </c:pt>
                <c:pt idx="10">
                  <c:v>8.5079394531249992</c:v>
                </c:pt>
                <c:pt idx="11">
                  <c:v>0.12441406250000001</c:v>
                </c:pt>
              </c:numCache>
            </c:numRef>
          </c:val>
        </c:ser>
        <c:ser>
          <c:idx val="3"/>
          <c:order val="3"/>
          <c:tx>
            <c:strRef>
              <c:f>Distribution!$A$181</c:f>
              <c:strCache>
                <c:ptCount val="1"/>
                <c:pt idx="0">
                  <c:v>US GOV         </c:v>
                </c:pt>
              </c:strCache>
            </c:strRef>
          </c:tx>
          <c:spPr>
            <a:gradFill rotWithShape="0">
              <a:gsLst>
                <a:gs pos="0">
                  <a:srgbClr val="C5B3E2"/>
                </a:gs>
                <a:gs pos="100000">
                  <a:srgbClr val="704F97"/>
                </a:gs>
              </a:gsLst>
              <a:lin ang="5400000"/>
            </a:gradFill>
            <a:ln w="25400">
              <a:noFill/>
            </a:ln>
            <a:effectLst>
              <a:outerShdw dist="35921" dir="2700000" algn="br">
                <a:srgbClr val="000000"/>
              </a:outerShdw>
            </a:effectLst>
          </c:spPr>
          <c:cat>
            <c:strRef>
              <c:f>Distribution!$B$177:$M$177</c:f>
              <c:strCache>
                <c:ptCount val="12"/>
                <c:pt idx="0">
                  <c:v>ASDC</c:v>
                </c:pt>
                <c:pt idx="1">
                  <c:v>ASF</c:v>
                </c:pt>
                <c:pt idx="2">
                  <c:v>CDDIS</c:v>
                </c:pt>
                <c:pt idx="3">
                  <c:v>GESDISC</c:v>
                </c:pt>
                <c:pt idx="4">
                  <c:v>GHRC</c:v>
                </c:pt>
                <c:pt idx="5">
                  <c:v>LP DAAC</c:v>
                </c:pt>
                <c:pt idx="6">
                  <c:v>MODAPS</c:v>
                </c:pt>
                <c:pt idx="7">
                  <c:v>NSIDC</c:v>
                </c:pt>
                <c:pt idx="8">
                  <c:v>OBPG*</c:v>
                </c:pt>
                <c:pt idx="9">
                  <c:v>ORNL</c:v>
                </c:pt>
                <c:pt idx="10">
                  <c:v>PO.DAAC</c:v>
                </c:pt>
                <c:pt idx="11">
                  <c:v>SEDAC</c:v>
                </c:pt>
              </c:strCache>
            </c:strRef>
          </c:cat>
          <c:val>
            <c:numRef>
              <c:f>Distribution!$B$181:$M$181</c:f>
              <c:numCache>
                <c:formatCode>0.00</c:formatCode>
                <c:ptCount val="12"/>
                <c:pt idx="0">
                  <c:v>85.087148437500005</c:v>
                </c:pt>
                <c:pt idx="1">
                  <c:v>104.54458984375</c:v>
                </c:pt>
                <c:pt idx="2">
                  <c:v>3.60785546875</c:v>
                </c:pt>
                <c:pt idx="3">
                  <c:v>410.47678710937498</c:v>
                </c:pt>
                <c:pt idx="4">
                  <c:v>0.49653320312499999</c:v>
                </c:pt>
                <c:pt idx="5">
                  <c:v>157.02918945312501</c:v>
                </c:pt>
                <c:pt idx="6">
                  <c:v>437.35392578124998</c:v>
                </c:pt>
                <c:pt idx="7">
                  <c:v>25.326689453124999</c:v>
                </c:pt>
                <c:pt idx="8">
                  <c:v>18.371025390625</c:v>
                </c:pt>
                <c:pt idx="9">
                  <c:v>0.34138671874999998</c:v>
                </c:pt>
                <c:pt idx="10">
                  <c:v>28.648203124999998</c:v>
                </c:pt>
                <c:pt idx="11">
                  <c:v>7.3154296874999997E-2</c:v>
                </c:pt>
              </c:numCache>
            </c:numRef>
          </c:val>
        </c:ser>
        <c:ser>
          <c:idx val="4"/>
          <c:order val="4"/>
          <c:tx>
            <c:strRef>
              <c:f>Distribution!$A$182</c:f>
              <c:strCache>
                <c:ptCount val="1"/>
                <c:pt idx="0">
                  <c:v>US ORG         </c:v>
                </c:pt>
              </c:strCache>
            </c:strRef>
          </c:tx>
          <c:spPr>
            <a:gradFill rotWithShape="0">
              <a:gsLst>
                <a:gs pos="0">
                  <a:srgbClr val="9DE2FF"/>
                </a:gs>
                <a:gs pos="100000">
                  <a:srgbClr val="31A1C0"/>
                </a:gs>
              </a:gsLst>
              <a:lin ang="5400000"/>
            </a:gradFill>
            <a:ln w="25400">
              <a:noFill/>
            </a:ln>
            <a:effectLst>
              <a:outerShdw dist="35921" dir="2700000" algn="br">
                <a:srgbClr val="000000"/>
              </a:outerShdw>
            </a:effectLst>
          </c:spPr>
          <c:cat>
            <c:strRef>
              <c:f>Distribution!$B$177:$M$177</c:f>
              <c:strCache>
                <c:ptCount val="12"/>
                <c:pt idx="0">
                  <c:v>ASDC</c:v>
                </c:pt>
                <c:pt idx="1">
                  <c:v>ASF</c:v>
                </c:pt>
                <c:pt idx="2">
                  <c:v>CDDIS</c:v>
                </c:pt>
                <c:pt idx="3">
                  <c:v>GESDISC</c:v>
                </c:pt>
                <c:pt idx="4">
                  <c:v>GHRC</c:v>
                </c:pt>
                <c:pt idx="5">
                  <c:v>LP DAAC</c:v>
                </c:pt>
                <c:pt idx="6">
                  <c:v>MODAPS</c:v>
                </c:pt>
                <c:pt idx="7">
                  <c:v>NSIDC</c:v>
                </c:pt>
                <c:pt idx="8">
                  <c:v>OBPG*</c:v>
                </c:pt>
                <c:pt idx="9">
                  <c:v>ORNL</c:v>
                </c:pt>
                <c:pt idx="10">
                  <c:v>PO.DAAC</c:v>
                </c:pt>
                <c:pt idx="11">
                  <c:v>SEDAC</c:v>
                </c:pt>
              </c:strCache>
            </c:strRef>
          </c:cat>
          <c:val>
            <c:numRef>
              <c:f>Distribution!$B$182:$M$182</c:f>
              <c:numCache>
                <c:formatCode>0.00</c:formatCode>
                <c:ptCount val="12"/>
                <c:pt idx="0">
                  <c:v>1.2755175781249999</c:v>
                </c:pt>
                <c:pt idx="1">
                  <c:v>2.865234375E-2</c:v>
                </c:pt>
                <c:pt idx="2">
                  <c:v>0.18683398437499998</c:v>
                </c:pt>
                <c:pt idx="3">
                  <c:v>0.57845703125000003</c:v>
                </c:pt>
                <c:pt idx="4">
                  <c:v>5.8593749999999998E-5</c:v>
                </c:pt>
                <c:pt idx="5">
                  <c:v>4.5392089843749996</c:v>
                </c:pt>
                <c:pt idx="6">
                  <c:v>0.19148437500000001</c:v>
                </c:pt>
                <c:pt idx="7">
                  <c:v>2.9603710937500001</c:v>
                </c:pt>
                <c:pt idx="8">
                  <c:v>5.2392578124999999E-2</c:v>
                </c:pt>
                <c:pt idx="9">
                  <c:v>1.728515625E-3</c:v>
                </c:pt>
                <c:pt idx="10">
                  <c:v>2.2265624999999998E-3</c:v>
                </c:pt>
                <c:pt idx="11">
                  <c:v>7.041015625E-3</c:v>
                </c:pt>
              </c:numCache>
            </c:numRef>
          </c:val>
        </c:ser>
        <c:ser>
          <c:idx val="5"/>
          <c:order val="5"/>
          <c:tx>
            <c:strRef>
              <c:f>Distribution!$A$183</c:f>
              <c:strCache>
                <c:ptCount val="1"/>
                <c:pt idx="0">
                  <c:v>US Other</c:v>
                </c:pt>
              </c:strCache>
            </c:strRef>
          </c:tx>
          <c:spPr>
            <a:gradFill rotWithShape="0">
              <a:gsLst>
                <a:gs pos="0">
                  <a:srgbClr val="FFB885"/>
                </a:gs>
                <a:gs pos="100000">
                  <a:srgbClr val="F28225"/>
                </a:gs>
              </a:gsLst>
              <a:lin ang="5400000"/>
            </a:gradFill>
            <a:ln w="25400">
              <a:noFill/>
            </a:ln>
            <a:effectLst>
              <a:outerShdw dist="35921" dir="2700000" algn="br">
                <a:srgbClr val="000000"/>
              </a:outerShdw>
            </a:effectLst>
          </c:spPr>
          <c:cat>
            <c:strRef>
              <c:f>Distribution!$B$177:$M$177</c:f>
              <c:strCache>
                <c:ptCount val="12"/>
                <c:pt idx="0">
                  <c:v>ASDC</c:v>
                </c:pt>
                <c:pt idx="1">
                  <c:v>ASF</c:v>
                </c:pt>
                <c:pt idx="2">
                  <c:v>CDDIS</c:v>
                </c:pt>
                <c:pt idx="3">
                  <c:v>GESDISC</c:v>
                </c:pt>
                <c:pt idx="4">
                  <c:v>GHRC</c:v>
                </c:pt>
                <c:pt idx="5">
                  <c:v>LP DAAC</c:v>
                </c:pt>
                <c:pt idx="6">
                  <c:v>MODAPS</c:v>
                </c:pt>
                <c:pt idx="7">
                  <c:v>NSIDC</c:v>
                </c:pt>
                <c:pt idx="8">
                  <c:v>OBPG*</c:v>
                </c:pt>
                <c:pt idx="9">
                  <c:v>ORNL</c:v>
                </c:pt>
                <c:pt idx="10">
                  <c:v>PO.DAAC</c:v>
                </c:pt>
                <c:pt idx="11">
                  <c:v>SEDAC</c:v>
                </c:pt>
              </c:strCache>
            </c:strRef>
          </c:cat>
          <c:val>
            <c:numRef>
              <c:f>Distribution!$B$183:$M$183</c:f>
              <c:numCache>
                <c:formatCode>0.00</c:formatCode>
                <c:ptCount val="12"/>
                <c:pt idx="0">
                  <c:v>8.3391992187500001</c:v>
                </c:pt>
                <c:pt idx="1">
                  <c:v>19.135449218750001</c:v>
                </c:pt>
                <c:pt idx="2">
                  <c:v>0.40691503906249998</c:v>
                </c:pt>
                <c:pt idx="3">
                  <c:v>32.902822265624998</c:v>
                </c:pt>
                <c:pt idx="4">
                  <c:v>0.2106640625</c:v>
                </c:pt>
                <c:pt idx="5">
                  <c:v>26.485009765624998</c:v>
                </c:pt>
                <c:pt idx="6">
                  <c:v>114.54310546875</c:v>
                </c:pt>
                <c:pt idx="7">
                  <c:v>1.422099609375</c:v>
                </c:pt>
                <c:pt idx="8">
                  <c:v>5.7979687499999999</c:v>
                </c:pt>
                <c:pt idx="9">
                  <c:v>0.55253906249999996</c:v>
                </c:pt>
                <c:pt idx="10">
                  <c:v>33.731640624999997</c:v>
                </c:pt>
                <c:pt idx="11">
                  <c:v>0.24301757812499999</c:v>
                </c:pt>
              </c:numCache>
            </c:numRef>
          </c:val>
        </c:ser>
        <c:ser>
          <c:idx val="6"/>
          <c:order val="6"/>
          <c:tx>
            <c:strRef>
              <c:f>Distribution!$A$184</c:f>
              <c:strCache>
                <c:ptCount val="1"/>
                <c:pt idx="0">
                  <c:v>Unknown</c:v>
                </c:pt>
              </c:strCache>
            </c:strRef>
          </c:tx>
          <c:spPr>
            <a:gradFill rotWithShape="0">
              <a:gsLst>
                <a:gs pos="0">
                  <a:srgbClr val="B6D1FF"/>
                </a:gs>
                <a:gs pos="100000">
                  <a:srgbClr val="8AA7D8"/>
                </a:gs>
              </a:gsLst>
              <a:lin ang="5400000"/>
            </a:gradFill>
            <a:ln w="25400">
              <a:noFill/>
            </a:ln>
            <a:effectLst>
              <a:outerShdw dist="35921" dir="2700000" algn="br">
                <a:srgbClr val="000000"/>
              </a:outerShdw>
            </a:effectLst>
          </c:spPr>
          <c:cat>
            <c:strRef>
              <c:f>Distribution!$B$177:$M$177</c:f>
              <c:strCache>
                <c:ptCount val="12"/>
                <c:pt idx="0">
                  <c:v>ASDC</c:v>
                </c:pt>
                <c:pt idx="1">
                  <c:v>ASF</c:v>
                </c:pt>
                <c:pt idx="2">
                  <c:v>CDDIS</c:v>
                </c:pt>
                <c:pt idx="3">
                  <c:v>GESDISC</c:v>
                </c:pt>
                <c:pt idx="4">
                  <c:v>GHRC</c:v>
                </c:pt>
                <c:pt idx="5">
                  <c:v>LP DAAC</c:v>
                </c:pt>
                <c:pt idx="6">
                  <c:v>MODAPS</c:v>
                </c:pt>
                <c:pt idx="7">
                  <c:v>NSIDC</c:v>
                </c:pt>
                <c:pt idx="8">
                  <c:v>OBPG*</c:v>
                </c:pt>
                <c:pt idx="9">
                  <c:v>ORNL</c:v>
                </c:pt>
                <c:pt idx="10">
                  <c:v>PO.DAAC</c:v>
                </c:pt>
                <c:pt idx="11">
                  <c:v>SEDAC</c:v>
                </c:pt>
              </c:strCache>
            </c:strRef>
          </c:cat>
          <c:val>
            <c:numRef>
              <c:f>Distribution!$B$184:$M$184</c:f>
              <c:numCache>
                <c:formatCode>0.00</c:formatCode>
                <c:ptCount val="12"/>
                <c:pt idx="0">
                  <c:v>21.2215234375</c:v>
                </c:pt>
                <c:pt idx="1">
                  <c:v>4.0649316406249998</c:v>
                </c:pt>
                <c:pt idx="2">
                  <c:v>0.34747851562499998</c:v>
                </c:pt>
                <c:pt idx="3">
                  <c:v>2.59376953125</c:v>
                </c:pt>
                <c:pt idx="4">
                  <c:v>1.494140625E-3</c:v>
                </c:pt>
                <c:pt idx="5">
                  <c:v>262.47798828125002</c:v>
                </c:pt>
                <c:pt idx="6">
                  <c:v>4.5824902343750002</c:v>
                </c:pt>
                <c:pt idx="7">
                  <c:v>35.24267578125</c:v>
                </c:pt>
                <c:pt idx="8">
                  <c:v>223.32999999999998</c:v>
                </c:pt>
                <c:pt idx="9">
                  <c:v>0.20017578124999999</c:v>
                </c:pt>
                <c:pt idx="10">
                  <c:v>1.21830078125</c:v>
                </c:pt>
                <c:pt idx="11">
                  <c:v>4.0341796875000002E-2</c:v>
                </c:pt>
              </c:numCache>
            </c:numRef>
          </c:val>
        </c:ser>
        <c:gapWidth val="55"/>
        <c:overlap val="100"/>
        <c:axId val="107229952"/>
        <c:axId val="107231488"/>
      </c:barChart>
      <c:catAx>
        <c:axId val="107229952"/>
        <c:scaling>
          <c:orientation val="minMax"/>
        </c:scaling>
        <c:axPos val="b"/>
        <c:numFmt formatCode="0" sourceLinked="1"/>
        <c:majorTickMark val="none"/>
        <c:tickLblPos val="nextTo"/>
        <c:spPr>
          <a:ln w="3175">
            <a:solidFill>
              <a:srgbClr val="808080"/>
            </a:solidFill>
            <a:prstDash val="solid"/>
          </a:ln>
        </c:spPr>
        <c:txPr>
          <a:bodyPr rot="-5400000" vert="horz"/>
          <a:lstStyle/>
          <a:p>
            <a:pPr>
              <a:defRPr sz="1100" baseline="0"/>
            </a:pPr>
            <a:endParaRPr lang="en-US"/>
          </a:p>
        </c:txPr>
        <c:crossAx val="107231488"/>
        <c:crosses val="autoZero"/>
        <c:auto val="1"/>
        <c:lblAlgn val="ctr"/>
        <c:lblOffset val="100"/>
      </c:catAx>
      <c:valAx>
        <c:axId val="107231488"/>
        <c:scaling>
          <c:orientation val="minMax"/>
        </c:scaling>
        <c:axPos val="l"/>
        <c:majorGridlines>
          <c:spPr>
            <a:ln w="3175">
              <a:solidFill>
                <a:srgbClr val="808080"/>
              </a:solidFill>
              <a:prstDash val="solid"/>
            </a:ln>
          </c:spPr>
        </c:majorGridlines>
        <c:title>
          <c:tx>
            <c:rich>
              <a:bodyPr rot="-5400000" vert="horz"/>
              <a:lstStyle/>
              <a:p>
                <a:pPr>
                  <a:defRPr sz="1200"/>
                </a:pPr>
                <a:r>
                  <a:rPr lang="en-US" sz="1200"/>
                  <a:t>Volume (TBs)</a:t>
                </a:r>
              </a:p>
            </c:rich>
          </c:tx>
        </c:title>
        <c:numFmt formatCode="0" sourceLinked="0"/>
        <c:majorTickMark val="none"/>
        <c:tickLblPos val="nextTo"/>
        <c:spPr>
          <a:ln w="3175">
            <a:solidFill>
              <a:srgbClr val="808080"/>
            </a:solidFill>
            <a:prstDash val="solid"/>
          </a:ln>
        </c:spPr>
        <c:txPr>
          <a:bodyPr/>
          <a:lstStyle/>
          <a:p>
            <a:pPr>
              <a:defRPr sz="1200"/>
            </a:pPr>
            <a:endParaRPr lang="en-US"/>
          </a:p>
        </c:txPr>
        <c:crossAx val="107229952"/>
        <c:crosses val="autoZero"/>
        <c:crossBetween val="between"/>
      </c:valAx>
      <c:spPr>
        <a:solidFill>
          <a:srgbClr val="FFFFFF"/>
        </a:solidFill>
        <a:ln w="25400">
          <a:solidFill>
            <a:srgbClr val="808080"/>
          </a:solidFill>
        </a:ln>
      </c:spPr>
    </c:plotArea>
    <c:legend>
      <c:legendPos val="r"/>
      <c:layout>
        <c:manualLayout>
          <c:xMode val="edge"/>
          <c:yMode val="edge"/>
          <c:x val="0.82517001974362103"/>
          <c:y val="0.16592560964230221"/>
          <c:w val="0.13724560184008591"/>
          <c:h val="0.52658286284805556"/>
        </c:manualLayout>
      </c:layout>
      <c:spPr>
        <a:noFill/>
        <a:ln w="25400">
          <a:noFill/>
        </a:ln>
      </c:spPr>
      <c:txPr>
        <a:bodyPr/>
        <a:lstStyle/>
        <a:p>
          <a:pPr>
            <a:defRPr sz="1200"/>
          </a:pPr>
          <a:endParaRPr lang="en-US"/>
        </a:p>
      </c:txPr>
    </c:legend>
    <c:plotVisOnly val="1"/>
    <c:dispBlanksAs val="gap"/>
  </c:chart>
  <c:spPr>
    <a:solidFill>
      <a:srgbClr val="FFFFFF"/>
    </a:solidFill>
    <a:ln w="3175">
      <a:solidFill>
        <a:schemeClr val="tx1"/>
      </a:solidFill>
      <a:prstDash val="solid"/>
    </a:ln>
  </c:spPr>
  <c:printSettings>
    <c:headerFooter alignWithMargins="0"/>
    <c:pageMargins b="1" l="0.75000000000001465" r="0.7500000000000146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sz="1000" b="0" i="0" u="none" strike="noStrike" baseline="0">
                <a:solidFill>
                  <a:srgbClr val="000000"/>
                </a:solidFill>
                <a:latin typeface="Calibri"/>
                <a:ea typeface="Calibri"/>
                <a:cs typeface="Calibri"/>
              </a:defRPr>
            </a:pPr>
            <a:r>
              <a:rPr lang="en-US" sz="2000" b="1" i="0" u="none" strike="noStrike" baseline="0">
                <a:solidFill>
                  <a:srgbClr val="000000"/>
                </a:solidFill>
                <a:latin typeface="Calibri"/>
              </a:rPr>
              <a:t>Products Distributed</a:t>
            </a:r>
          </a:p>
          <a:p>
            <a:pPr>
              <a:defRPr sz="1000" b="0" i="0" u="none" strike="noStrike" baseline="0">
                <a:solidFill>
                  <a:srgbClr val="000000"/>
                </a:solidFill>
                <a:latin typeface="Calibri"/>
                <a:ea typeface="Calibri"/>
                <a:cs typeface="Calibri"/>
              </a:defRPr>
            </a:pPr>
            <a:r>
              <a:rPr lang="en-US" sz="2000" b="1" i="0" u="none" strike="noStrike" baseline="0">
                <a:solidFill>
                  <a:srgbClr val="000000"/>
                </a:solidFill>
                <a:latin typeface="Calibri"/>
              </a:rPr>
              <a:t>(570.3 Millions)</a:t>
            </a:r>
          </a:p>
        </c:rich>
      </c:tx>
      <c:spPr>
        <a:noFill/>
        <a:ln w="25400">
          <a:noFill/>
        </a:ln>
      </c:spPr>
    </c:title>
    <c:plotArea>
      <c:layout>
        <c:manualLayout>
          <c:layoutTarget val="inner"/>
          <c:xMode val="edge"/>
          <c:yMode val="edge"/>
          <c:x val="0.43424370231527981"/>
          <c:y val="0.64739975755252499"/>
          <c:w val="0.19603001418804061"/>
          <c:h val="0.22832402163681687"/>
        </c:manualLayout>
      </c:layout>
      <c:pieChart>
        <c:varyColors val="1"/>
        <c:ser>
          <c:idx val="0"/>
          <c:order val="0"/>
          <c:tx>
            <c:strRef>
              <c:f>Distribution!$A$20</c:f>
              <c:strCache>
                <c:ptCount val="1"/>
                <c:pt idx="0">
                  <c:v>Products (Millions)</c:v>
                </c:pt>
              </c:strCache>
            </c:strRef>
          </c:tx>
          <c:spPr>
            <a:gradFill rotWithShape="0">
              <a:gsLst>
                <a:gs pos="0">
                  <a:srgbClr val="9BC1FF"/>
                </a:gs>
                <a:gs pos="100000">
                  <a:srgbClr val="3F80CD"/>
                </a:gs>
              </a:gsLst>
              <a:lin ang="5400000"/>
            </a:gradFill>
            <a:ln w="25400">
              <a:noFill/>
            </a:ln>
            <a:effectLst>
              <a:outerShdw dist="35921" dir="2700000" algn="br">
                <a:srgbClr val="000000"/>
              </a:outerShdw>
            </a:effectLst>
          </c:spPr>
          <c:dPt>
            <c:idx val="0"/>
            <c:spPr>
              <a:gradFill rotWithShape="0">
                <a:gsLst>
                  <a:gs pos="0">
                    <a:srgbClr val="A2BFF8"/>
                  </a:gs>
                  <a:gs pos="100000">
                    <a:srgbClr val="3670B6"/>
                  </a:gs>
                </a:gsLst>
                <a:lin ang="5400000"/>
              </a:gradFill>
              <a:ln w="25400">
                <a:noFill/>
              </a:ln>
              <a:effectLst>
                <a:outerShdw dist="35921" dir="2700000" algn="br">
                  <a:srgbClr val="000000"/>
                </a:outerShdw>
              </a:effectLst>
            </c:spPr>
          </c:dPt>
          <c:dPt>
            <c:idx val="1"/>
            <c:spPr>
              <a:gradFill rotWithShape="0">
                <a:gsLst>
                  <a:gs pos="0">
                    <a:srgbClr val="FAA1A0"/>
                  </a:gs>
                  <a:gs pos="100000">
                    <a:srgbClr val="B93734"/>
                  </a:gs>
                </a:gsLst>
                <a:lin ang="5400000"/>
              </a:gradFill>
              <a:ln w="25400">
                <a:noFill/>
              </a:ln>
              <a:effectLst>
                <a:outerShdw dist="35921" dir="2700000" algn="br">
                  <a:srgbClr val="000000"/>
                </a:outerShdw>
              </a:effectLst>
            </c:spPr>
          </c:dPt>
          <c:dPt>
            <c:idx val="2"/>
            <c:spPr>
              <a:gradFill rotWithShape="0">
                <a:gsLst>
                  <a:gs pos="0">
                    <a:srgbClr val="D4F4A6"/>
                  </a:gs>
                  <a:gs pos="100000">
                    <a:srgbClr val="8DB241"/>
                  </a:gs>
                </a:gsLst>
                <a:lin ang="5400000"/>
              </a:gradFill>
              <a:ln w="25400">
                <a:noFill/>
              </a:ln>
              <a:effectLst>
                <a:outerShdw dist="35921" dir="2700000" algn="br">
                  <a:srgbClr val="000000"/>
                </a:outerShdw>
              </a:effectLst>
            </c:spPr>
          </c:dPt>
          <c:dPt>
            <c:idx val="3"/>
            <c:spPr>
              <a:gradFill rotWithShape="0">
                <a:gsLst>
                  <a:gs pos="0">
                    <a:srgbClr val="C5B3E2"/>
                  </a:gs>
                  <a:gs pos="100000">
                    <a:srgbClr val="704F97"/>
                  </a:gs>
                </a:gsLst>
                <a:lin ang="5400000"/>
              </a:gradFill>
              <a:ln w="25400">
                <a:noFill/>
              </a:ln>
              <a:effectLst>
                <a:outerShdw dist="35921" dir="2700000" algn="br">
                  <a:srgbClr val="000000"/>
                </a:outerShdw>
              </a:effectLst>
            </c:spPr>
          </c:dPt>
          <c:dPt>
            <c:idx val="4"/>
            <c:spPr>
              <a:gradFill rotWithShape="0">
                <a:gsLst>
                  <a:gs pos="0">
                    <a:srgbClr val="9DE2FF"/>
                  </a:gs>
                  <a:gs pos="100000">
                    <a:srgbClr val="31A1C0"/>
                  </a:gs>
                </a:gsLst>
                <a:lin ang="5400000"/>
              </a:gradFill>
              <a:ln w="25400">
                <a:noFill/>
              </a:ln>
              <a:effectLst>
                <a:outerShdw dist="35921" dir="2700000" algn="br">
                  <a:srgbClr val="000000"/>
                </a:outerShdw>
              </a:effectLst>
            </c:spPr>
          </c:dPt>
          <c:dPt>
            <c:idx val="5"/>
            <c:spPr>
              <a:gradFill rotWithShape="0">
                <a:gsLst>
                  <a:gs pos="0">
                    <a:srgbClr val="FFB885"/>
                  </a:gs>
                  <a:gs pos="100000">
                    <a:srgbClr val="F28225"/>
                  </a:gs>
                </a:gsLst>
                <a:lin ang="5400000"/>
              </a:gradFill>
              <a:ln w="25400">
                <a:noFill/>
              </a:ln>
              <a:effectLst>
                <a:outerShdw dist="35921" dir="2700000" algn="br">
                  <a:srgbClr val="000000"/>
                </a:outerShdw>
              </a:effectLst>
            </c:spPr>
          </c:dPt>
          <c:dPt>
            <c:idx val="6"/>
            <c:spPr>
              <a:gradFill rotWithShape="0">
                <a:gsLst>
                  <a:gs pos="0">
                    <a:srgbClr val="B6D1FF"/>
                  </a:gs>
                  <a:gs pos="100000">
                    <a:srgbClr val="8AA7D8"/>
                  </a:gs>
                </a:gsLst>
                <a:lin ang="5400000"/>
              </a:gradFill>
              <a:ln w="25400">
                <a:noFill/>
              </a:ln>
              <a:effectLst>
                <a:outerShdw dist="35921" dir="2700000" algn="br">
                  <a:srgbClr val="000000"/>
                </a:outerShdw>
              </a:effectLst>
            </c:spPr>
          </c:dPt>
          <c:dPt>
            <c:idx val="7"/>
            <c:spPr>
              <a:gradFill rotWithShape="0">
                <a:gsLst>
                  <a:gs pos="0">
                    <a:srgbClr val="FFB6B4"/>
                  </a:gs>
                  <a:gs pos="100000">
                    <a:srgbClr val="DA8A89"/>
                  </a:gs>
                </a:gsLst>
                <a:lin ang="5400000"/>
              </a:gradFill>
              <a:ln w="25400">
                <a:noFill/>
              </a:ln>
              <a:effectLst>
                <a:outerShdw dist="35921" dir="2700000" algn="br">
                  <a:srgbClr val="000000"/>
                </a:outerShdw>
              </a:effectLst>
            </c:spPr>
          </c:dPt>
          <c:dPt>
            <c:idx val="8"/>
            <c:spPr>
              <a:gradFill rotWithShape="0">
                <a:gsLst>
                  <a:gs pos="0">
                    <a:srgbClr val="E4FFBA"/>
                  </a:gs>
                  <a:gs pos="100000">
                    <a:srgbClr val="BBD68E"/>
                  </a:gs>
                </a:gsLst>
                <a:lin ang="5400000"/>
              </a:gradFill>
              <a:ln w="25400">
                <a:noFill/>
              </a:ln>
              <a:effectLst>
                <a:outerShdw dist="35921" dir="2700000" algn="br">
                  <a:srgbClr val="000000"/>
                </a:outerShdw>
              </a:effectLst>
            </c:spPr>
          </c:dPt>
          <c:dPt>
            <c:idx val="9"/>
            <c:spPr>
              <a:gradFill rotWithShape="0">
                <a:gsLst>
                  <a:gs pos="0">
                    <a:srgbClr val="D6C5F1"/>
                  </a:gs>
                  <a:gs pos="100000">
                    <a:srgbClr val="A896C2"/>
                  </a:gs>
                </a:gsLst>
                <a:lin ang="5400000"/>
              </a:gradFill>
              <a:ln w="25400">
                <a:noFill/>
              </a:ln>
              <a:effectLst>
                <a:outerShdw dist="35921" dir="2700000" algn="br">
                  <a:srgbClr val="000000"/>
                </a:outerShdw>
              </a:effectLst>
            </c:spPr>
          </c:dPt>
          <c:dPt>
            <c:idx val="10"/>
            <c:spPr>
              <a:gradFill rotWithShape="0">
                <a:gsLst>
                  <a:gs pos="0">
                    <a:srgbClr val="B2F1FF"/>
                  </a:gs>
                  <a:gs pos="100000">
                    <a:srgbClr val="87C8DF"/>
                  </a:gs>
                </a:gsLst>
                <a:lin ang="5400000"/>
              </a:gradFill>
              <a:ln w="25400">
                <a:noFill/>
              </a:ln>
              <a:effectLst>
                <a:outerShdw dist="35921" dir="2700000" algn="br">
                  <a:srgbClr val="000000"/>
                </a:outerShdw>
              </a:effectLst>
            </c:spPr>
          </c:dPt>
          <c:dLbls>
            <c:dLbl>
              <c:idx val="1"/>
              <c:layout>
                <c:manualLayout>
                  <c:x val="8.1091030468970551E-2"/>
                  <c:y val="2.6895297820371555E-3"/>
                </c:manualLayout>
              </c:layout>
              <c:showCatName val="1"/>
              <c:showPercent val="1"/>
            </c:dLbl>
            <c:numFmt formatCode="0.0%" sourceLinked="0"/>
            <c:spPr>
              <a:noFill/>
              <a:ln w="25400">
                <a:noFill/>
              </a:ln>
            </c:spPr>
            <c:txPr>
              <a:bodyPr/>
              <a:lstStyle/>
              <a:p>
                <a:pPr>
                  <a:defRPr sz="1100"/>
                </a:pPr>
                <a:endParaRPr lang="en-US"/>
              </a:p>
            </c:txPr>
            <c:showCatName val="1"/>
            <c:showPercent val="1"/>
            <c:showLeaderLines val="1"/>
          </c:dLbls>
          <c:cat>
            <c:strRef>
              <c:f>Distribution!$B$19:$M$19</c:f>
              <c:strCache>
                <c:ptCount val="12"/>
                <c:pt idx="0">
                  <c:v>ASDC</c:v>
                </c:pt>
                <c:pt idx="1">
                  <c:v>ASF</c:v>
                </c:pt>
                <c:pt idx="2">
                  <c:v>CDDIS</c:v>
                </c:pt>
                <c:pt idx="3">
                  <c:v>GESDISC</c:v>
                </c:pt>
                <c:pt idx="4">
                  <c:v>GHRC</c:v>
                </c:pt>
                <c:pt idx="5">
                  <c:v>LPDAAC</c:v>
                </c:pt>
                <c:pt idx="6">
                  <c:v>MODAPS</c:v>
                </c:pt>
                <c:pt idx="7">
                  <c:v>NSIDC</c:v>
                </c:pt>
                <c:pt idx="8">
                  <c:v>OBPG*</c:v>
                </c:pt>
                <c:pt idx="9">
                  <c:v>ORNL</c:v>
                </c:pt>
                <c:pt idx="10">
                  <c:v>PO.DAAC</c:v>
                </c:pt>
                <c:pt idx="11">
                  <c:v>SEDAC</c:v>
                </c:pt>
              </c:strCache>
            </c:strRef>
          </c:cat>
          <c:val>
            <c:numRef>
              <c:f>Distribution!$B$20:$M$20</c:f>
              <c:numCache>
                <c:formatCode>#,##0.00</c:formatCode>
                <c:ptCount val="12"/>
                <c:pt idx="0">
                  <c:v>10.626249</c:v>
                </c:pt>
                <c:pt idx="1">
                  <c:v>0.846248</c:v>
                </c:pt>
                <c:pt idx="2">
                  <c:v>120.025964</c:v>
                </c:pt>
                <c:pt idx="3">
                  <c:v>168.67674700000001</c:v>
                </c:pt>
                <c:pt idx="4">
                  <c:v>0.79108500000000004</c:v>
                </c:pt>
                <c:pt idx="5">
                  <c:v>70.588599000000002</c:v>
                </c:pt>
                <c:pt idx="6">
                  <c:v>95.246110000000002</c:v>
                </c:pt>
                <c:pt idx="7">
                  <c:v>24.339347</c:v>
                </c:pt>
                <c:pt idx="8">
                  <c:v>16.768246000000001</c:v>
                </c:pt>
                <c:pt idx="9">
                  <c:v>6.7061929999999998</c:v>
                </c:pt>
                <c:pt idx="10">
                  <c:v>54.068233999999997</c:v>
                </c:pt>
                <c:pt idx="11">
                  <c:v>1.5993269999999999</c:v>
                </c:pt>
              </c:numCache>
            </c:numRef>
          </c:val>
        </c:ser>
        <c:dLbls>
          <c:showCatName val="1"/>
          <c:showPercent val="1"/>
        </c:dLbls>
        <c:firstSliceAng val="0"/>
      </c:pieChart>
      <c:spPr>
        <a:noFill/>
        <a:ln w="25400">
          <a:noFill/>
        </a:ln>
      </c:spPr>
    </c:plotArea>
    <c:plotVisOnly val="1"/>
    <c:dispBlanksAs val="zero"/>
  </c:chart>
  <c:spPr>
    <a:solidFill>
      <a:srgbClr val="FFFFFF"/>
    </a:solidFill>
    <a:ln w="3175">
      <a:solidFill>
        <a:schemeClr val="tx1"/>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1465" r="0.7500000000000146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12.xml.rels><?xml version="1.0" encoding="UTF-8" standalone="yes"?>
<Relationships xmlns="http://schemas.openxmlformats.org/package/2006/relationships"><Relationship Id="rId8" Type="http://schemas.openxmlformats.org/officeDocument/2006/relationships/hyperlink" Target="https://uat-ni.ems.eosdis.nasa.gov/cgi-bin/NetInsight/zannualfy12/ntcgi.cgi?base=drilldown&amp;type=state&amp;show=100&amp;framed=0&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startcalendar_0=2455836&amp;endcalendar_0=2456201&amp;calendarmode=a&amp;calendarview=Custom&amp;country_0=de&amp;_country_0=0&amp;_countrytype_0=0&amp;content_0=&amp;_content_0=0&amp;_contenttype_0=6" TargetMode="External"/><Relationship Id="rId13" Type="http://schemas.openxmlformats.org/officeDocument/2006/relationships/hyperlink" Target="https://uat-ni.ems.eosdis.nasa.gov/cgi-bin/NetInsight/zannualfy12/ntcgi.cgi?base=drilldown&amp;type=state&amp;show=100&amp;framed=0&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startcalendar_0=2455836&amp;endcalendar_0=2456201&amp;calendarmode=a&amp;calendarview=Custom&amp;country_0=es&amp;_country_0=0&amp;_countrytype_0=0&amp;content_0=&amp;_content_0=0&amp;_contenttype_0=6" TargetMode="External"/><Relationship Id="rId18" Type="http://schemas.openxmlformats.org/officeDocument/2006/relationships/hyperlink" Target="https://uat-ni.ems.eosdis.nasa.gov/cgi-bin/NetInsight/zannualfy12/ntcgi.cgi?base=drilldown&amp;type=state&amp;show=100&amp;framed=0&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startcalendar_0=2455836&amp;endcalendar_0=2456201&amp;calendarmode=a&amp;calendarview=Custom&amp;country_0=ru&amp;_country_0=0&amp;_countrytype_0=0&amp;content_0=&amp;_content_0=0&amp;_contenttype_0=6" TargetMode="External"/><Relationship Id="rId3" Type="http://schemas.openxmlformats.org/officeDocument/2006/relationships/hyperlink" Target="https://uat-ni.ems.eosdis.nasa.gov/cgi-bin/NetInsight/zannualfy12/ntcgi.cgi?base=drilldown&amp;type=state&amp;show=100&amp;framed=0&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startcalendar_0=2455836&amp;endcalendar_0=2456201&amp;calendarmode=a&amp;calendarview=Custom&amp;country_0=pe&amp;_country_0=0&amp;_countrytype_0=0&amp;content_0=&amp;_content_0=0&amp;_contenttype_0=6" TargetMode="External"/><Relationship Id="rId21" Type="http://schemas.openxmlformats.org/officeDocument/2006/relationships/hyperlink" Target="https://uat-ni.ems.eosdis.nasa.gov/cgi-bin/NetInsight/zannualfy12/ntcgi.cgi?base=drilldown&amp;type=state&amp;show=100&amp;framed=0&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startcalendar_0=2455836&amp;endcalendar_0=2456201&amp;calendarmode=a&amp;calendarview=Custom&amp;country_0=cn&amp;_country_0=0&amp;_countrytype_0=0&amp;content_0=&amp;_content_0=0&amp;_contenttype_0=6" TargetMode="External"/><Relationship Id="rId7" Type="http://schemas.openxmlformats.org/officeDocument/2006/relationships/hyperlink" Target="https://uat-ni.ems.eosdis.nasa.gov/cgi-bin/NetInsight/zannualfy12/ntcgi.cgi?base=drilldown&amp;type=state&amp;show=100&amp;framed=0&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startcalendar_0=2455836&amp;endcalendar_0=2456201&amp;calendarmode=a&amp;calendarview=Custom&amp;country_0=my&amp;_country_0=0&amp;_countrytype_0=0&amp;content_0=&amp;_content_0=0&amp;_contenttype_0=6" TargetMode="External"/><Relationship Id="rId12" Type="http://schemas.openxmlformats.org/officeDocument/2006/relationships/hyperlink" Target="https://uat-ni.ems.eosdis.nasa.gov/cgi-bin/NetInsight/zannualfy12/ntcgi.cgi?base=drilldown&amp;type=state&amp;show=100&amp;framed=0&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startcalendar_0=2455836&amp;endcalendar_0=2456201&amp;calendarmode=a&amp;calendarview=Custom&amp;country_0=gb&amp;_country_0=0&amp;_countrytype_0=0&amp;content_0=&amp;_content_0=0&amp;_contenttype_0=6" TargetMode="External"/><Relationship Id="rId17" Type="http://schemas.openxmlformats.org/officeDocument/2006/relationships/hyperlink" Target="https://uat-ni.ems.eosdis.nasa.gov/cgi-bin/NetInsight/zannualfy12/ntcgi.cgi?base=drilldown&amp;type=state&amp;show=100&amp;framed=0&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startcalendar_0=2455836&amp;endcalendar_0=2456201&amp;calendarmode=a&amp;calendarview=Custom&amp;country_0=kr&amp;_country_0=0&amp;_countrytype_0=0&amp;content_0=&amp;_content_0=0&amp;_contenttype_0=6" TargetMode="External"/><Relationship Id="rId2" Type="http://schemas.openxmlformats.org/officeDocument/2006/relationships/hyperlink" Target="https://uat-ni.ems.eosdis.nasa.gov/cgi-bin/NetInsight/zannualfy12/ntcgi.cgi?base=drilldown&amp;type=state&amp;show=100&amp;framed=0&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startcalendar_0=2455836&amp;endcalendar_0=2456201&amp;calendarmode=a&amp;calendarview=Custom&amp;country_0=th&amp;_country_0=0&amp;_countrytype_0=0&amp;content_0=&amp;_content_0=0&amp;_contenttype_0=6" TargetMode="External"/><Relationship Id="rId16" Type="http://schemas.openxmlformats.org/officeDocument/2006/relationships/hyperlink" Target="https://uat-ni.ems.eosdis.nasa.gov/cgi-bin/NetInsight/zannualfy12/ntcgi.cgi?base=drilldown&amp;type=state&amp;show=100&amp;framed=0&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startcalendar_0=2455836&amp;endcalendar_0=2456201&amp;calendarmode=a&amp;calendarview=Custom&amp;country_0=ca&amp;_country_0=0&amp;_countrytype_0=0&amp;content_0=&amp;_content_0=0&amp;_contenttype_0=6" TargetMode="External"/><Relationship Id="rId20" Type="http://schemas.openxmlformats.org/officeDocument/2006/relationships/hyperlink" Target="https://uat-ni.ems.eosdis.nasa.gov/cgi-bin/NetInsight/zannualfy12/ntcgi.cgi?base=drilldown&amp;type=state&amp;show=100&amp;framed=0&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startcalendar_0=2455836&amp;endcalendar_0=2456201&amp;calendarmode=a&amp;calendarview=Custom&amp;country_0=us&amp;_country_0=0&amp;_countrytype_0=0&amp;content_0=&amp;_content_0=0&amp;_contenttype_0=6" TargetMode="External"/><Relationship Id="rId1" Type="http://schemas.openxmlformats.org/officeDocument/2006/relationships/image" Target="../media/image2.png"/><Relationship Id="rId6" Type="http://schemas.openxmlformats.org/officeDocument/2006/relationships/hyperlink" Target="https://uat-ni.ems.eosdis.nasa.gov/cgi-bin/NetInsight/zannualfy12/ntcgi.cgi?base=drilldown&amp;type=state&amp;show=100&amp;framed=0&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startcalendar_0=2455836&amp;endcalendar_0=2456201&amp;calendarmode=a&amp;calendarview=Custom&amp;country_0=br&amp;_country_0=0&amp;_countrytype_0=0&amp;content_0=&amp;_content_0=0&amp;_contenttype_0=6" TargetMode="External"/><Relationship Id="rId11" Type="http://schemas.openxmlformats.org/officeDocument/2006/relationships/hyperlink" Target="https://uat-ni.ems.eosdis.nasa.gov/cgi-bin/NetInsight/zannualfy12/ntcgi.cgi?base=drilldown&amp;type=state&amp;show=100&amp;framed=0&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startcalendar_0=2455836&amp;endcalendar_0=2456201&amp;calendarmode=a&amp;calendarview=Custom&amp;country_0=jp&amp;_country_0=0&amp;_countrytype_0=0&amp;content_0=&amp;_content_0=0&amp;_contenttype_0=6" TargetMode="External"/><Relationship Id="rId5" Type="http://schemas.openxmlformats.org/officeDocument/2006/relationships/hyperlink" Target="https://uat-ni.ems.eosdis.nasa.gov/cgi-bin/NetInsight/zannualfy12/ntcgi.cgi?base=drilldown&amp;type=state&amp;show=100&amp;framed=0&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startcalendar_0=2455836&amp;endcalendar_0=2456201&amp;calendarmode=a&amp;calendarview=Custom&amp;country_0=cl&amp;_country_0=0&amp;_countrytype_0=0&amp;content_0=&amp;_content_0=0&amp;_contenttype_0=6" TargetMode="External"/><Relationship Id="rId15" Type="http://schemas.openxmlformats.org/officeDocument/2006/relationships/hyperlink" Target="https://uat-ni.ems.eosdis.nasa.gov/cgi-bin/NetInsight/zannualfy12/ntcgi.cgi?base=drilldown&amp;type=state&amp;show=100&amp;framed=0&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startcalendar_0=2455836&amp;endcalendar_0=2456201&amp;calendarmode=a&amp;calendarview=Custom&amp;country_0=ir&amp;_country_0=0&amp;_countrytype_0=0&amp;content_0=&amp;_content_0=0&amp;_contenttype_0=6" TargetMode="External"/><Relationship Id="rId10" Type="http://schemas.openxmlformats.org/officeDocument/2006/relationships/hyperlink" Target="https://uat-ni.ems.eosdis.nasa.gov/cgi-bin/NetInsight/zannualfy12/ntcgi.cgi?base=drilldown&amp;type=state&amp;show=100&amp;framed=0&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startcalendar_0=2455836&amp;endcalendar_0=2456201&amp;calendarmode=a&amp;calendarview=Custom&amp;country_0=id&amp;_country_0=0&amp;_countrytype_0=0&amp;content_0=&amp;_content_0=0&amp;_contenttype_0=6" TargetMode="External"/><Relationship Id="rId19" Type="http://schemas.openxmlformats.org/officeDocument/2006/relationships/hyperlink" Target="https://uat-ni.ems.eosdis.nasa.gov/cgi-bin/NetInsight/zannualfy12/ntcgi.cgi?base=drilldown&amp;type=state&amp;show=100&amp;framed=0&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startcalendar_0=2455836&amp;endcalendar_0=2456201&amp;calendarmode=a&amp;calendarview=Custom&amp;country_0=in&amp;_country_0=0&amp;_countrytype_0=0&amp;content_0=&amp;_content_0=0&amp;_contenttype_0=6" TargetMode="External"/><Relationship Id="rId4" Type="http://schemas.openxmlformats.org/officeDocument/2006/relationships/hyperlink" Target="https://uat-ni.ems.eosdis.nasa.gov/cgi-bin/NetInsight/zannualfy12/ntcgi.cgi?base=drilldown&amp;type=state&amp;show=100&amp;framed=0&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startcalendar_0=2455836&amp;endcalendar_0=2456201&amp;calendarmode=a&amp;calendarview=Custom&amp;country_0=pk&amp;_country_0=0&amp;_countrytype_0=0&amp;content_0=&amp;_content_0=0&amp;_contenttype_0=6" TargetMode="External"/><Relationship Id="rId9" Type="http://schemas.openxmlformats.org/officeDocument/2006/relationships/hyperlink" Target="https://uat-ni.ems.eosdis.nasa.gov/cgi-bin/NetInsight/zannualfy12/ntcgi.cgi?base=drilldown&amp;type=state&amp;show=100&amp;framed=0&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startcalendar_0=2455836&amp;endcalendar_0=2456201&amp;calendarmode=a&amp;calendarview=Custom&amp;country_0=au&amp;_country_0=0&amp;_countrytype_0=0&amp;content_0=&amp;_content_0=0&amp;_contenttype_0=6" TargetMode="External"/><Relationship Id="rId14" Type="http://schemas.openxmlformats.org/officeDocument/2006/relationships/hyperlink" Target="https://uat-ni.ems.eosdis.nasa.gov/cgi-bin/NetInsight/zannualfy12/ntcgi.cgi?base=drilldown&amp;type=state&amp;show=100&amp;framed=0&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startcalendar_0=2455836&amp;endcalendar_0=2456201&amp;calendarmode=a&amp;calendarview=Custom&amp;country_0=it&amp;_country_0=0&amp;_countrytype_0=0&amp;content_0=&amp;_content_0=0&amp;_contenttype_0=6" TargetMode="External"/><Relationship Id="rId22" Type="http://schemas.openxmlformats.org/officeDocument/2006/relationships/image" Target="../media/image3.png"/></Relationships>
</file>

<file path=xl/drawings/_rels/drawing13.xml.rels><?xml version="1.0" encoding="UTF-8" standalone="yes"?>
<Relationships xmlns="http://schemas.openxmlformats.org/package/2006/relationships"><Relationship Id="rId26" Type="http://schemas.openxmlformats.org/officeDocument/2006/relationships/hyperlink" Target="https://ops-ni.ems.eosdis.nasa.gov/cgi-bin/NetInsight/lancecl/ntcgi.cgi?base=drilldown&amp;type=state&amp;show=100&amp;framed=0&amp;startcalendar_0=2455836&amp;endcalendar_0=2456201&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co&amp;_country_0=0&amp;_countrytype_0=0" TargetMode="External"/><Relationship Id="rId21" Type="http://schemas.openxmlformats.org/officeDocument/2006/relationships/hyperlink" Target="https://ops-ni.ems.eosdis.nasa.gov/cgi-bin/NetInsight/lancecl/ntcgi.cgi?base=drilldown&amp;type=state&amp;show=100&amp;framed=0&amp;startcalendar_0=2455836&amp;endcalendar_0=2456201&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bw&amp;_country_0=0&amp;_countrytype_0=0" TargetMode="External"/><Relationship Id="rId42" Type="http://schemas.openxmlformats.org/officeDocument/2006/relationships/hyperlink" Target="https://ops-ni.ems.eosdis.nasa.gov/cgi-bin/NetInsight/lancecl/ntcgi.cgi?base=drilldown&amp;type=state&amp;show=100&amp;framed=0&amp;startcalendar_0=2455836&amp;endcalendar_0=2456201&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eg&amp;_country_0=0&amp;_countrytype_0=0" TargetMode="External"/><Relationship Id="rId47" Type="http://schemas.openxmlformats.org/officeDocument/2006/relationships/hyperlink" Target="https://ops-ni.ems.eosdis.nasa.gov/cgi-bin/NetInsight/lancecl/ntcgi.cgi?base=drilldown&amp;type=state&amp;show=100&amp;framed=0&amp;startcalendar_0=2455836&amp;endcalendar_0=2456201&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tw&amp;_country_0=0&amp;_countrytype_0=0" TargetMode="External"/><Relationship Id="rId63" Type="http://schemas.openxmlformats.org/officeDocument/2006/relationships/hyperlink" Target="https://ops-ni.ems.eosdis.nasa.gov/cgi-bin/NetInsight/lancecl/ntcgi.cgi?base=drilldown&amp;type=state&amp;show=100&amp;framed=0&amp;startcalendar_0=2455836&amp;endcalendar_0=2456201&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ua&amp;_country_0=0&amp;_countrytype_0=0" TargetMode="External"/><Relationship Id="rId68" Type="http://schemas.openxmlformats.org/officeDocument/2006/relationships/hyperlink" Target="https://ops-ni.ems.eosdis.nasa.gov/cgi-bin/NetInsight/lancecl/ntcgi.cgi?base=drilldown&amp;type=state&amp;show=100&amp;framed=0&amp;startcalendar_0=2455836&amp;endcalendar_0=2456201&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bo&amp;_country_0=0&amp;_countrytype_0=0" TargetMode="External"/><Relationship Id="rId84" Type="http://schemas.openxmlformats.org/officeDocument/2006/relationships/hyperlink" Target="https://ops-ni.ems.eosdis.nasa.gov/cgi-bin/NetInsight/lancecl/ntcgi.cgi?base=drilldown&amp;type=state&amp;show=100&amp;framed=0&amp;startcalendar_0=2455836&amp;endcalendar_0=2456201&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pk&amp;_country_0=0&amp;_countrytype_0=0" TargetMode="External"/><Relationship Id="rId89" Type="http://schemas.openxmlformats.org/officeDocument/2006/relationships/hyperlink" Target="https://ops-ni.ems.eosdis.nasa.gov/cgi-bin/NetInsight/lancecl/ntcgi.cgi?base=drilldown&amp;type=state&amp;show=100&amp;framed=0&amp;startcalendar_0=2455836&amp;endcalendar_0=2456201&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th&amp;_country_0=0&amp;_countrytype_0=0" TargetMode="External"/><Relationship Id="rId7" Type="http://schemas.openxmlformats.org/officeDocument/2006/relationships/hyperlink" Target="https://ops-ni.ems.eosdis.nasa.gov/cgi-bin/NetInsight/lancecl/ntcgi.cgi?base=drilldown&amp;type=state&amp;show=100&amp;framed=0&amp;startcalendar_0=2455836&amp;endcalendar_0=2456201&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lk&amp;_country_0=0&amp;_countrytype_0=0" TargetMode="External"/><Relationship Id="rId71" Type="http://schemas.openxmlformats.org/officeDocument/2006/relationships/hyperlink" Target="https://ops-ni.ems.eosdis.nasa.gov/cgi-bin/NetInsight/lancecl/ntcgi.cgi?base=drilldown&amp;type=state&amp;show=100&amp;framed=0&amp;startcalendar_0=2455836&amp;endcalendar_0=2456201&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fr&amp;_country_0=0&amp;_countrytype_0=0" TargetMode="External"/><Relationship Id="rId92" Type="http://schemas.openxmlformats.org/officeDocument/2006/relationships/hyperlink" Target="https://ops-ni.ems.eosdis.nasa.gov/cgi-bin/NetInsight/lancecl/ntcgi.cgi?base=drilldown&amp;type=state&amp;show=100&amp;framed=0&amp;startcalendar_0=2455836&amp;endcalendar_0=2456201&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de&amp;_country_0=0&amp;_countrytype_0=0" TargetMode="External"/><Relationship Id="rId2" Type="http://schemas.openxmlformats.org/officeDocument/2006/relationships/chart" Target="../charts/chart25.xml"/><Relationship Id="rId16" Type="http://schemas.openxmlformats.org/officeDocument/2006/relationships/hyperlink" Target="https://ops-ni.ems.eosdis.nasa.gov/cgi-bin/NetInsight/lancecl/ntcgi.cgi?base=drilldown&amp;type=state&amp;show=100&amp;framed=0&amp;startcalendar_0=2455836&amp;endcalendar_0=2456201&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uz&amp;_country_0=0&amp;_countrytype_0=0" TargetMode="External"/><Relationship Id="rId29" Type="http://schemas.openxmlformats.org/officeDocument/2006/relationships/hyperlink" Target="https://ops-ni.ems.eosdis.nasa.gov/cgi-bin/NetInsight/lancecl/ntcgi.cgi?base=drilldown&amp;type=state&amp;show=100&amp;framed=0&amp;startcalendar_0=2455836&amp;endcalendar_0=2456201&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be&amp;_country_0=0&amp;_countrytype_0=0" TargetMode="External"/><Relationship Id="rId11" Type="http://schemas.openxmlformats.org/officeDocument/2006/relationships/hyperlink" Target="https://ops-ni.ems.eosdis.nasa.gov/cgi-bin/NetInsight/lancecl/ntcgi.cgi?base=drilldown&amp;type=state&amp;show=100&amp;framed=0&amp;startcalendar_0=2455836&amp;endcalendar_0=2456201&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cz&amp;_country_0=0&amp;_countrytype_0=0" TargetMode="External"/><Relationship Id="rId24" Type="http://schemas.openxmlformats.org/officeDocument/2006/relationships/hyperlink" Target="https://ops-ni.ems.eosdis.nasa.gov/cgi-bin/NetInsight/lancecl/ntcgi.cgi?base=drilldown&amp;type=state&amp;show=100&amp;framed=0&amp;startcalendar_0=2455836&amp;endcalendar_0=2456201&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mu&amp;_country_0=0&amp;_countrytype_0=0" TargetMode="External"/><Relationship Id="rId32" Type="http://schemas.openxmlformats.org/officeDocument/2006/relationships/hyperlink" Target="https://ops-ni.ems.eosdis.nasa.gov/cgi-bin/NetInsight/lancecl/ntcgi.cgi?base=drilldown&amp;type=state&amp;show=100&amp;framed=0&amp;startcalendar_0=2455836&amp;endcalendar_0=2456201&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ee&amp;_country_0=0&amp;_countrytype_0=0" TargetMode="External"/><Relationship Id="rId37" Type="http://schemas.openxmlformats.org/officeDocument/2006/relationships/hyperlink" Target="https://ops-ni.ems.eosdis.nasa.gov/cgi-bin/NetInsight/lancecl/ntcgi.cgi?base=drilldown&amp;type=state&amp;show=100&amp;framed=0&amp;startcalendar_0=2455836&amp;endcalendar_0=2456201&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ma&amp;_country_0=0&amp;_countrytype_0=0" TargetMode="External"/><Relationship Id="rId40" Type="http://schemas.openxmlformats.org/officeDocument/2006/relationships/hyperlink" Target="https://ops-ni.ems.eosdis.nasa.gov/cgi-bin/NetInsight/lancecl/ntcgi.cgi?base=drilldown&amp;type=state&amp;show=100&amp;framed=0&amp;startcalendar_0=2455836&amp;endcalendar_0=2456201&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my&amp;_country_0=0&amp;_countrytype_0=0" TargetMode="External"/><Relationship Id="rId45" Type="http://schemas.openxmlformats.org/officeDocument/2006/relationships/hyperlink" Target="https://ops-ni.ems.eosdis.nasa.gov/cgi-bin/NetInsight/lancecl/ntcgi.cgi?base=drilldown&amp;type=state&amp;show=100&amp;framed=0&amp;startcalendar_0=2455836&amp;endcalendar_0=2456201&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lb&amp;_country_0=0&amp;_countrytype_0=0" TargetMode="External"/><Relationship Id="rId53" Type="http://schemas.openxmlformats.org/officeDocument/2006/relationships/hyperlink" Target="https://ops-ni.ems.eosdis.nasa.gov/cgi-bin/NetInsight/lancecl/ntcgi.cgi?base=drilldown&amp;type=state&amp;show=100&amp;framed=0&amp;startcalendar_0=2455836&amp;endcalendar_0=2456201&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nz&amp;_country_0=0&amp;_countrytype_0=0" TargetMode="External"/><Relationship Id="rId58" Type="http://schemas.openxmlformats.org/officeDocument/2006/relationships/hyperlink" Target="https://ops-ni.ems.eosdis.nasa.gov/cgi-bin/NetInsight/lancecl/ntcgi.cgi?base=drilldown&amp;type=state&amp;show=100&amp;framed=0&amp;startcalendar_0=2455836&amp;endcalendar_0=2456201&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dk&amp;_country_0=0&amp;_countrytype_0=0" TargetMode="External"/><Relationship Id="rId66" Type="http://schemas.openxmlformats.org/officeDocument/2006/relationships/hyperlink" Target="https://ops-ni.ems.eosdis.nasa.gov/cgi-bin/NetInsight/lancecl/ntcgi.cgi?base=drilldown&amp;type=state&amp;show=100&amp;framed=0&amp;startcalendar_0=2455836&amp;endcalendar_0=2456201&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ch&amp;_country_0=0&amp;_countrytype_0=0" TargetMode="External"/><Relationship Id="rId74" Type="http://schemas.openxmlformats.org/officeDocument/2006/relationships/hyperlink" Target="https://ops-ni.ems.eosdis.nasa.gov/cgi-bin/NetInsight/lancecl/ntcgi.cgi?base=drilldown&amp;type=state&amp;show=100&amp;framed=0&amp;startcalendar_0=2455836&amp;endcalendar_0=2456201&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pe&amp;_country_0=0&amp;_countrytype_0=0" TargetMode="External"/><Relationship Id="rId79" Type="http://schemas.openxmlformats.org/officeDocument/2006/relationships/hyperlink" Target="https://ops-ni.ems.eosdis.nasa.gov/cgi-bin/NetInsight/lancecl/ntcgi.cgi?base=drilldown&amp;type=state&amp;show=100&amp;framed=0&amp;startcalendar_0=2455836&amp;endcalendar_0=2456201&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ar&amp;_country_0=0&amp;_countrytype_0=0" TargetMode="External"/><Relationship Id="rId87" Type="http://schemas.openxmlformats.org/officeDocument/2006/relationships/hyperlink" Target="https://ops-ni.ems.eosdis.nasa.gov/cgi-bin/NetInsight/lancecl/ntcgi.cgi?base=drilldown&amp;type=state&amp;show=100&amp;framed=0&amp;startcalendar_0=2455836&amp;endcalendar_0=2456201&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tr&amp;_country_0=0&amp;_countrytype_0=0" TargetMode="External"/><Relationship Id="rId102" Type="http://schemas.openxmlformats.org/officeDocument/2006/relationships/hyperlink" Target="https://ops-ni.ems.eosdis.nasa.gov/cgi-bin/NetInsight/lancecl/ntcgi.cgi?base=drilldown&amp;type=state&amp;show=100&amp;framed=0&amp;startcalendar_0=2455836&amp;endcalendar_0=2456201&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ru&amp;_country_0=0&amp;_countrytype_0=0" TargetMode="External"/><Relationship Id="rId5" Type="http://schemas.openxmlformats.org/officeDocument/2006/relationships/hyperlink" Target="https://ops-ni.ems.eosdis.nasa.gov/cgi-bin/NetInsight/lancecl/ntcgi.cgi?base=drilldown&amp;type=state&amp;show=100&amp;framed=0&amp;startcalendar_0=2455836&amp;endcalendar_0=2456201&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ec&amp;_country_0=0&amp;_countrytype_0=0" TargetMode="External"/><Relationship Id="rId61" Type="http://schemas.openxmlformats.org/officeDocument/2006/relationships/hyperlink" Target="https://ops-ni.ems.eosdis.nasa.gov/cgi-bin/NetInsight/lancecl/ntcgi.cgi?base=drilldown&amp;type=state&amp;show=100&amp;framed=0&amp;startcalendar_0=2455836&amp;endcalendar_0=2456201&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tn&amp;_country_0=0&amp;_countrytype_0=0" TargetMode="External"/><Relationship Id="rId82" Type="http://schemas.openxmlformats.org/officeDocument/2006/relationships/hyperlink" Target="https://ops-ni.ems.eosdis.nasa.gov/cgi-bin/NetInsight/lancecl/ntcgi.cgi?base=drilldown&amp;type=state&amp;show=100&amp;framed=0&amp;startcalendar_0=2455836&amp;endcalendar_0=2456201&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sy&amp;_country_0=0&amp;_countrytype_0=0" TargetMode="External"/><Relationship Id="rId90" Type="http://schemas.openxmlformats.org/officeDocument/2006/relationships/hyperlink" Target="https://ops-ni.ems.eosdis.nasa.gov/cgi-bin/NetInsight/lancecl/ntcgi.cgi?base=drilldown&amp;type=state&amp;show=100&amp;framed=0&amp;startcalendar_0=2455836&amp;endcalendar_0=2456201&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jp&amp;_country_0=0&amp;_countrytype_0=0" TargetMode="External"/><Relationship Id="rId95" Type="http://schemas.openxmlformats.org/officeDocument/2006/relationships/hyperlink" Target="https://ops-ni.ems.eosdis.nasa.gov/cgi-bin/NetInsight/lancecl/ntcgi.cgi?base=drilldown&amp;type=state&amp;show=100&amp;framed=0&amp;startcalendar_0=2455836&amp;endcalendar_0=2456201&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br&amp;_country_0=0&amp;_countrytype_0=0" TargetMode="External"/><Relationship Id="rId19" Type="http://schemas.openxmlformats.org/officeDocument/2006/relationships/hyperlink" Target="https://ops-ni.ems.eosdis.nasa.gov/cgi-bin/NetInsight/lancecl/ntcgi.cgi?base=drilldown&amp;type=state&amp;show=100&amp;framed=0&amp;startcalendar_0=2455836&amp;endcalendar_0=2456201&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az&amp;_country_0=0&amp;_countrytype_0=0" TargetMode="External"/><Relationship Id="rId14" Type="http://schemas.openxmlformats.org/officeDocument/2006/relationships/hyperlink" Target="https://ops-ni.ems.eosdis.nasa.gov/cgi-bin/NetInsight/lancecl/ntcgi.cgi?base=drilldown&amp;type=state&amp;show=100&amp;framed=0&amp;startcalendar_0=2455836&amp;endcalendar_0=2456201&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af&amp;_country_0=0&amp;_countrytype_0=0" TargetMode="External"/><Relationship Id="rId22" Type="http://schemas.openxmlformats.org/officeDocument/2006/relationships/hyperlink" Target="https://ops-ni.ems.eosdis.nasa.gov/cgi-bin/NetInsight/lancecl/ntcgi.cgi?base=drilldown&amp;type=state&amp;show=100&amp;framed=0&amp;startcalendar_0=2455836&amp;endcalendar_0=2456201&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si&amp;_country_0=0&amp;_countrytype_0=0" TargetMode="External"/><Relationship Id="rId27" Type="http://schemas.openxmlformats.org/officeDocument/2006/relationships/hyperlink" Target="https://ops-ni.ems.eosdis.nasa.gov/cgi-bin/NetInsight/lancecl/ntcgi.cgi?base=drilldown&amp;type=state&amp;show=100&amp;framed=0&amp;startcalendar_0=2455836&amp;endcalendar_0=2456201&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gl&amp;_country_0=0&amp;_countrytype_0=0" TargetMode="External"/><Relationship Id="rId30" Type="http://schemas.openxmlformats.org/officeDocument/2006/relationships/hyperlink" Target="https://ops-ni.ems.eosdis.nasa.gov/cgi-bin/NetInsight/lancecl/ntcgi.cgi?base=drilldown&amp;type=state&amp;show=100&amp;framed=0&amp;startcalendar_0=2455836&amp;endcalendar_0=2456201&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tz&amp;_country_0=0&amp;_countrytype_0=0" TargetMode="External"/><Relationship Id="rId35" Type="http://schemas.openxmlformats.org/officeDocument/2006/relationships/hyperlink" Target="https://ops-ni.ems.eosdis.nasa.gov/cgi-bin/NetInsight/lancecl/ntcgi.cgi?base=drilldown&amp;type=state&amp;show=100&amp;framed=0&amp;startcalendar_0=2455836&amp;endcalendar_0=2456201&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al&amp;_country_0=0&amp;_countrytype_0=0" TargetMode="External"/><Relationship Id="rId43" Type="http://schemas.openxmlformats.org/officeDocument/2006/relationships/hyperlink" Target="https://ops-ni.ems.eosdis.nasa.gov/cgi-bin/NetInsight/lancecl/ntcgi.cgi?base=drilldown&amp;type=state&amp;show=100&amp;framed=0&amp;startcalendar_0=2455836&amp;endcalendar_0=2456201&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hr&amp;_country_0=0&amp;_countrytype_0=0" TargetMode="External"/><Relationship Id="rId48" Type="http://schemas.openxmlformats.org/officeDocument/2006/relationships/hyperlink" Target="https://ops-ni.ems.eosdis.nasa.gov/cgi-bin/NetInsight/lancecl/ntcgi.cgi?base=drilldown&amp;type=state&amp;show=100&amp;framed=0&amp;startcalendar_0=2455836&amp;endcalendar_0=2456201&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gr&amp;_country_0=0&amp;_countrytype_0=0" TargetMode="External"/><Relationship Id="rId56" Type="http://schemas.openxmlformats.org/officeDocument/2006/relationships/hyperlink" Target="https://ops-ni.ems.eosdis.nasa.gov/cgi-bin/NetInsight/lancecl/ntcgi.cgi?base=drilldown&amp;type=state&amp;show=100&amp;framed=0&amp;startcalendar_0=2455836&amp;endcalendar_0=2456201&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iq&amp;_country_0=0&amp;_countrytype_0=0" TargetMode="External"/><Relationship Id="rId64" Type="http://schemas.openxmlformats.org/officeDocument/2006/relationships/hyperlink" Target="https://ops-ni.ems.eosdis.nasa.gov/cgi-bin/NetInsight/lancecl/ntcgi.cgi?base=drilldown&amp;type=state&amp;show=100&amp;framed=0&amp;startcalendar_0=2455836&amp;endcalendar_0=2456201&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nl&amp;_country_0=0&amp;_countrytype_0=0" TargetMode="External"/><Relationship Id="rId69" Type="http://schemas.openxmlformats.org/officeDocument/2006/relationships/hyperlink" Target="https://ops-ni.ems.eosdis.nasa.gov/cgi-bin/NetInsight/lancecl/ntcgi.cgi?base=drilldown&amp;type=state&amp;show=100&amp;framed=0&amp;startcalendar_0=2455836&amp;endcalendar_0=2456201&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bd&amp;_country_0=0&amp;_countrytype_0=0" TargetMode="External"/><Relationship Id="rId77" Type="http://schemas.openxmlformats.org/officeDocument/2006/relationships/hyperlink" Target="https://ops-ni.ems.eosdis.nasa.gov/cgi-bin/NetInsight/lancecl/ntcgi.cgi?base=drilldown&amp;type=state&amp;show=100&amp;framed=0&amp;startcalendar_0=2455836&amp;endcalendar_0=2456201&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pt&amp;_country_0=0&amp;_countrytype_0=0" TargetMode="External"/><Relationship Id="rId100" Type="http://schemas.openxmlformats.org/officeDocument/2006/relationships/hyperlink" Target="https://ops-ni.ems.eosdis.nasa.gov/cgi-bin/NetInsight/lancecl/ntcgi.cgi?base=drilldown&amp;type=state&amp;show=100&amp;framed=0&amp;startcalendar_0=2455836&amp;endcalendar_0=2456201&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cn&amp;_country_0=0&amp;_countrytype_0=0" TargetMode="External"/><Relationship Id="rId8" Type="http://schemas.openxmlformats.org/officeDocument/2006/relationships/hyperlink" Target="https://ops-ni.ems.eosdis.nasa.gov/cgi-bin/NetInsight/lancecl/ntcgi.cgi?base=drilldown&amp;type=state&amp;show=100&amp;framed=0&amp;startcalendar_0=2455836&amp;endcalendar_0=2456201&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sd&amp;_country_0=0&amp;_countrytype_0=0" TargetMode="External"/><Relationship Id="rId51" Type="http://schemas.openxmlformats.org/officeDocument/2006/relationships/hyperlink" Target="https://ops-ni.ems.eosdis.nasa.gov/cgi-bin/NetInsight/lancecl/ntcgi.cgi?base=drilldown&amp;type=state&amp;show=100&amp;framed=0&amp;startcalendar_0=2455836&amp;endcalendar_0=2456201&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by&amp;_country_0=0&amp;_countrytype_0=0" TargetMode="External"/><Relationship Id="rId72" Type="http://schemas.openxmlformats.org/officeDocument/2006/relationships/hyperlink" Target="https://ops-ni.ems.eosdis.nasa.gov/cgi-bin/NetInsight/lancecl/ntcgi.cgi?base=drilldown&amp;type=state&amp;show=100&amp;framed=0&amp;startcalendar_0=2455836&amp;endcalendar_0=2456201&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pl&amp;_country_0=0&amp;_countrytype_0=0" TargetMode="External"/><Relationship Id="rId80" Type="http://schemas.openxmlformats.org/officeDocument/2006/relationships/hyperlink" Target="https://ops-ni.ems.eosdis.nasa.gov/cgi-bin/NetInsight/lancecl/ntcgi.cgi?base=drilldown&amp;type=state&amp;show=100&amp;framed=0&amp;startcalendar_0=2455836&amp;endcalendar_0=2456201&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ro&amp;_country_0=0&amp;_countrytype_0=0" TargetMode="External"/><Relationship Id="rId85" Type="http://schemas.openxmlformats.org/officeDocument/2006/relationships/hyperlink" Target="https://ops-ni.ems.eosdis.nasa.gov/cgi-bin/NetInsight/lancecl/ntcgi.cgi?base=drilldown&amp;type=state&amp;show=100&amp;framed=0&amp;startcalendar_0=2455836&amp;endcalendar_0=2456201&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gb&amp;_country_0=0&amp;_countrytype_0=0" TargetMode="External"/><Relationship Id="rId93" Type="http://schemas.openxmlformats.org/officeDocument/2006/relationships/hyperlink" Target="https://ops-ni.ems.eosdis.nasa.gov/cgi-bin/NetInsight/lancecl/ntcgi.cgi?base=drilldown&amp;type=state&amp;show=100&amp;framed=0&amp;startcalendar_0=2455836&amp;endcalendar_0=2456201&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kr&amp;_country_0=0&amp;_countrytype_0=0" TargetMode="External"/><Relationship Id="rId98" Type="http://schemas.openxmlformats.org/officeDocument/2006/relationships/hyperlink" Target="https://ops-ni.ems.eosdis.nasa.gov/cgi-bin/NetInsight/lancecl/ntcgi.cgi?base=drilldown&amp;type=state&amp;show=100&amp;framed=0&amp;startcalendar_0=2455836&amp;endcalendar_0=2456201&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it&amp;_country_0=0&amp;_countrytype_0=0" TargetMode="External"/><Relationship Id="rId3" Type="http://schemas.openxmlformats.org/officeDocument/2006/relationships/chart" Target="../charts/chart26.xml"/><Relationship Id="rId12" Type="http://schemas.openxmlformats.org/officeDocument/2006/relationships/hyperlink" Target="https://ops-ni.ems.eosdis.nasa.gov/cgi-bin/NetInsight/lancecl/ntcgi.cgi?base=drilldown&amp;type=state&amp;show=100&amp;framed=0&amp;startcalendar_0=2455836&amp;endcalendar_0=2456201&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gt&amp;_country_0=0&amp;_countrytype_0=0" TargetMode="External"/><Relationship Id="rId17" Type="http://schemas.openxmlformats.org/officeDocument/2006/relationships/hyperlink" Target="https://ops-ni.ems.eosdis.nasa.gov/cgi-bin/NetInsight/lancecl/ntcgi.cgi?base=drilldown&amp;type=state&amp;show=100&amp;framed=0&amp;startcalendar_0=2455836&amp;endcalendar_0=2456201&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sk&amp;_country_0=0&amp;_countrytype_0=0" TargetMode="External"/><Relationship Id="rId25" Type="http://schemas.openxmlformats.org/officeDocument/2006/relationships/hyperlink" Target="https://ops-ni.ems.eosdis.nasa.gov/cgi-bin/NetInsight/lancecl/ntcgi.cgi?base=drilldown&amp;type=state&amp;show=100&amp;framed=0&amp;startcalendar_0=2455836&amp;endcalendar_0=2456201&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qa&amp;_country_0=0&amp;_countrytype_0=0" TargetMode="External"/><Relationship Id="rId33" Type="http://schemas.openxmlformats.org/officeDocument/2006/relationships/hyperlink" Target="https://ops-ni.ems.eosdis.nasa.gov/cgi-bin/NetInsight/lancecl/ntcgi.cgi?base=drilldown&amp;type=state&amp;show=100&amp;framed=0&amp;startcalendar_0=2455836&amp;endcalendar_0=2456201&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ph&amp;_country_0=0&amp;_countrytype_0=0" TargetMode="External"/><Relationship Id="rId38" Type="http://schemas.openxmlformats.org/officeDocument/2006/relationships/hyperlink" Target="https://ops-ni.ems.eosdis.nasa.gov/cgi-bin/NetInsight/lancecl/ntcgi.cgi?base=drilldown&amp;type=state&amp;show=100&amp;framed=0&amp;startcalendar_0=2455836&amp;endcalendar_0=2456201&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hu&amp;_country_0=0&amp;_countrytype_0=0" TargetMode="External"/><Relationship Id="rId46" Type="http://schemas.openxmlformats.org/officeDocument/2006/relationships/hyperlink" Target="https://ops-ni.ems.eosdis.nasa.gov/cgi-bin/NetInsight/lancecl/ntcgi.cgi?base=drilldown&amp;type=state&amp;show=100&amp;framed=0&amp;startcalendar_0=2455836&amp;endcalendar_0=2456201&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rs&amp;_country_0=0&amp;_countrytype_0=0" TargetMode="External"/><Relationship Id="rId59" Type="http://schemas.openxmlformats.org/officeDocument/2006/relationships/hyperlink" Target="https://ops-ni.ems.eosdis.nasa.gov/cgi-bin/NetInsight/lancecl/ntcgi.cgi?base=drilldown&amp;type=state&amp;show=100&amp;framed=0&amp;startcalendar_0=2455836&amp;endcalendar_0=2456201&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il&amp;_country_0=0&amp;_countrytype_0=0" TargetMode="External"/><Relationship Id="rId67" Type="http://schemas.openxmlformats.org/officeDocument/2006/relationships/hyperlink" Target="https://ops-ni.ems.eosdis.nasa.gov/cgi-bin/NetInsight/lancecl/ntcgi.cgi?base=drilldown&amp;type=state&amp;show=100&amp;framed=0&amp;startcalendar_0=2455836&amp;endcalendar_0=2456201&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ve&amp;_country_0=0&amp;_countrytype_0=0" TargetMode="External"/><Relationship Id="rId103" Type="http://schemas.openxmlformats.org/officeDocument/2006/relationships/image" Target="../media/image6.png"/><Relationship Id="rId20" Type="http://schemas.openxmlformats.org/officeDocument/2006/relationships/hyperlink" Target="https://ops-ni.ems.eosdis.nasa.gov/cgi-bin/NetInsight/lancecl/ntcgi.cgi?base=drilldown&amp;type=state&amp;show=100&amp;framed=0&amp;startcalendar_0=2455836&amp;endcalendar_0=2456201&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kw&amp;_country_0=0&amp;_countrytype_0=0" TargetMode="External"/><Relationship Id="rId41" Type="http://schemas.openxmlformats.org/officeDocument/2006/relationships/hyperlink" Target="https://ops-ni.ems.eosdis.nasa.gov/cgi-bin/NetInsight/lancecl/ntcgi.cgi?base=drilldown&amp;type=state&amp;show=100&amp;framed=0&amp;startcalendar_0=2455836&amp;endcalendar_0=2456201&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na&amp;_country_0=0&amp;_countrytype_0=0" TargetMode="External"/><Relationship Id="rId54" Type="http://schemas.openxmlformats.org/officeDocument/2006/relationships/hyperlink" Target="https://ops-ni.ems.eosdis.nasa.gov/cgi-bin/NetInsight/lancecl/ntcgi.cgi?base=drilldown&amp;type=state&amp;show=100&amp;framed=0&amp;startcalendar_0=2455836&amp;endcalendar_0=2456201&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cr&amp;_country_0=0&amp;_countrytype_0=0" TargetMode="External"/><Relationship Id="rId62" Type="http://schemas.openxmlformats.org/officeDocument/2006/relationships/hyperlink" Target="https://ops-ni.ems.eosdis.nasa.gov/cgi-bin/NetInsight/lancecl/ntcgi.cgi?base=drilldown&amp;type=state&amp;show=100&amp;framed=0&amp;startcalendar_0=2455836&amp;endcalendar_0=2456201&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ie&amp;_country_0=0&amp;_countrytype_0=0" TargetMode="External"/><Relationship Id="rId70" Type="http://schemas.openxmlformats.org/officeDocument/2006/relationships/hyperlink" Target="https://ops-ni.ems.eosdis.nasa.gov/cgi-bin/NetInsight/lancecl/ntcgi.cgi?base=drilldown&amp;type=state&amp;show=100&amp;framed=0&amp;startcalendar_0=2455836&amp;endcalendar_0=2456201&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kz&amp;_country_0=0&amp;_countrytype_0=0" TargetMode="External"/><Relationship Id="rId75" Type="http://schemas.openxmlformats.org/officeDocument/2006/relationships/hyperlink" Target="https://ops-ni.ems.eosdis.nasa.gov/cgi-bin/NetInsight/lancecl/ntcgi.cgi?base=drilldown&amp;type=state&amp;show=100&amp;framed=0&amp;startcalendar_0=2455836&amp;endcalendar_0=2456201&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bg&amp;_country_0=0&amp;_countrytype_0=0" TargetMode="External"/><Relationship Id="rId83" Type="http://schemas.openxmlformats.org/officeDocument/2006/relationships/hyperlink" Target="https://ops-ni.ems.eosdis.nasa.gov/cgi-bin/NetInsight/lancecl/ntcgi.cgi?base=drilldown&amp;type=state&amp;show=100&amp;framed=0&amp;startcalendar_0=2455836&amp;endcalendar_0=2456201&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cl&amp;_country_0=0&amp;_countrytype_0=0" TargetMode="External"/><Relationship Id="rId88" Type="http://schemas.openxmlformats.org/officeDocument/2006/relationships/hyperlink" Target="https://ops-ni.ems.eosdis.nasa.gov/cgi-bin/NetInsight/lancecl/ntcgi.cgi?base=drilldown&amp;type=state&amp;show=100&amp;framed=0&amp;startcalendar_0=2455836&amp;endcalendar_0=2456201&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in&amp;_country_0=0&amp;_countrytype_0=0" TargetMode="External"/><Relationship Id="rId91" Type="http://schemas.openxmlformats.org/officeDocument/2006/relationships/hyperlink" Target="https://ops-ni.ems.eosdis.nasa.gov/cgi-bin/NetInsight/lancecl/ntcgi.cgi?base=drilldown&amp;type=state&amp;show=100&amp;framed=0&amp;startcalendar_0=2455836&amp;endcalendar_0=2456201&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sa&amp;_country_0=0&amp;_countrytype_0=0" TargetMode="External"/><Relationship Id="rId96" Type="http://schemas.openxmlformats.org/officeDocument/2006/relationships/hyperlink" Target="https://ops-ni.ems.eosdis.nasa.gov/cgi-bin/NetInsight/lancecl/ntcgi.cgi?base=drilldown&amp;type=state&amp;show=100&amp;framed=0&amp;startcalendar_0=2455836&amp;endcalendar_0=2456201&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au&amp;_country_0=0&amp;_countrytype_0=0" TargetMode="External"/><Relationship Id="rId1" Type="http://schemas.openxmlformats.org/officeDocument/2006/relationships/image" Target="../media/image4.gif"/><Relationship Id="rId6" Type="http://schemas.openxmlformats.org/officeDocument/2006/relationships/hyperlink" Target="https://ops-ni.ems.eosdis.nasa.gov/cgi-bin/NetInsight/lancecl/ntcgi.cgi?base=drilldown&amp;type=state&amp;show=100&amp;framed=0&amp;startcalendar_0=2455836&amp;endcalendar_0=2456201&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bh&amp;_country_0=0&amp;_countrytype_0=0" TargetMode="External"/><Relationship Id="rId15" Type="http://schemas.openxmlformats.org/officeDocument/2006/relationships/hyperlink" Target="https://ops-ni.ems.eosdis.nasa.gov/cgi-bin/NetInsight/lancecl/ntcgi.cgi?base=drilldown&amp;type=state&amp;show=100&amp;framed=0&amp;startcalendar_0=2455836&amp;endcalendar_0=2456201&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mz&amp;_country_0=0&amp;_countrytype_0=0" TargetMode="External"/><Relationship Id="rId23" Type="http://schemas.openxmlformats.org/officeDocument/2006/relationships/hyperlink" Target="https://ops-ni.ems.eosdis.nasa.gov/cgi-bin/NetInsight/lancecl/ntcgi.cgi?base=drilldown&amp;type=state&amp;show=100&amp;framed=0&amp;startcalendar_0=2455836&amp;endcalendar_0=2456201&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py&amp;_country_0=0&amp;_countrytype_0=0" TargetMode="External"/><Relationship Id="rId28" Type="http://schemas.openxmlformats.org/officeDocument/2006/relationships/hyperlink" Target="https://ops-ni.ems.eosdis.nasa.gov/cgi-bin/NetInsight/lancecl/ntcgi.cgi?base=drilldown&amp;type=state&amp;show=100&amp;framed=0&amp;startcalendar_0=2455836&amp;endcalendar_0=2456201&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at&amp;_country_0=0&amp;_countrytype_0=0" TargetMode="External"/><Relationship Id="rId36" Type="http://schemas.openxmlformats.org/officeDocument/2006/relationships/hyperlink" Target="https://ops-ni.ems.eosdis.nasa.gov/cgi-bin/NetInsight/lancecl/ntcgi.cgi?base=drilldown&amp;type=state&amp;show=100&amp;framed=0&amp;startcalendar_0=2455836&amp;endcalendar_0=2456201&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pr&amp;_country_0=0&amp;_countrytype_0=0" TargetMode="External"/><Relationship Id="rId49" Type="http://schemas.openxmlformats.org/officeDocument/2006/relationships/hyperlink" Target="https://ops-ni.ems.eosdis.nasa.gov/cgi-bin/NetInsight/lancecl/ntcgi.cgi?base=drilldown&amp;type=state&amp;show=100&amp;framed=0&amp;startcalendar_0=2455836&amp;endcalendar_0=2456201&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kh&amp;_country_0=0&amp;_countrytype_0=0" TargetMode="External"/><Relationship Id="rId57" Type="http://schemas.openxmlformats.org/officeDocument/2006/relationships/hyperlink" Target="https://ops-ni.ems.eosdis.nasa.gov/cgi-bin/NetInsight/lancecl/ntcgi.cgi?base=drilldown&amp;type=state&amp;show=100&amp;framed=0&amp;startcalendar_0=2455836&amp;endcalendar_0=2456201&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no&amp;_country_0=0&amp;_countrytype_0=0" TargetMode="External"/><Relationship Id="rId10" Type="http://schemas.openxmlformats.org/officeDocument/2006/relationships/hyperlink" Target="https://ops-ni.ems.eosdis.nasa.gov/cgi-bin/NetInsight/lancecl/ntcgi.cgi?base=drilldown&amp;type=state&amp;show=100&amp;framed=0&amp;startcalendar_0=2455836&amp;endcalendar_0=2456201&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lu&amp;_country_0=0&amp;_countrytype_0=0" TargetMode="External"/><Relationship Id="rId31" Type="http://schemas.openxmlformats.org/officeDocument/2006/relationships/hyperlink" Target="https://ops-ni.ems.eosdis.nasa.gov/cgi-bin/NetInsight/lancecl/ntcgi.cgi?base=drilldown&amp;type=state&amp;show=100&amp;framed=0&amp;startcalendar_0=2455836&amp;endcalendar_0=2456201&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sg&amp;_country_0=0&amp;_countrytype_0=0" TargetMode="External"/><Relationship Id="rId44" Type="http://schemas.openxmlformats.org/officeDocument/2006/relationships/hyperlink" Target="https://ops-ni.ems.eosdis.nasa.gov/cgi-bin/NetInsight/lancecl/ntcgi.cgi?base=drilldown&amp;type=state&amp;show=100&amp;framed=0&amp;startcalendar_0=2455836&amp;endcalendar_0=2456201&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jo&amp;_country_0=0&amp;_countrytype_0=0" TargetMode="External"/><Relationship Id="rId52" Type="http://schemas.openxmlformats.org/officeDocument/2006/relationships/hyperlink" Target="https://ops-ni.ems.eosdis.nasa.gov/cgi-bin/NetInsight/lancecl/ntcgi.cgi?base=drilldown&amp;type=state&amp;show=100&amp;framed=0&amp;startcalendar_0=2455836&amp;endcalendar_0=2456201&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za&amp;_country_0=0&amp;_countrytype_0=0" TargetMode="External"/><Relationship Id="rId60" Type="http://schemas.openxmlformats.org/officeDocument/2006/relationships/hyperlink" Target="https://ops-ni.ems.eosdis.nasa.gov/cgi-bin/NetInsight/lancecl/ntcgi.cgi?base=drilldown&amp;type=state&amp;show=100&amp;framed=0&amp;startcalendar_0=2455836&amp;endcalendar_0=2456201&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se&amp;_country_0=0&amp;_countrytype_0=0" TargetMode="External"/><Relationship Id="rId65" Type="http://schemas.openxmlformats.org/officeDocument/2006/relationships/hyperlink" Target="https://ops-ni.ems.eosdis.nasa.gov/cgi-bin/NetInsight/lancecl/ntcgi.cgi?base=drilldown&amp;type=state&amp;show=100&amp;framed=0&amp;startcalendar_0=2455836&amp;endcalendar_0=2456201&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dz&amp;_country_0=0&amp;_countrytype_0=0" TargetMode="External"/><Relationship Id="rId73" Type="http://schemas.openxmlformats.org/officeDocument/2006/relationships/hyperlink" Target="https://ops-ni.ems.eosdis.nasa.gov/cgi-bin/NetInsight/lancecl/ntcgi.cgi?base=drilldown&amp;type=state&amp;show=100&amp;framed=0&amp;startcalendar_0=2455836&amp;endcalendar_0=2456201&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lv&amp;_country_0=0&amp;_countrytype_0=0" TargetMode="External"/><Relationship Id="rId78" Type="http://schemas.openxmlformats.org/officeDocument/2006/relationships/hyperlink" Target="https://ops-ni.ems.eosdis.nasa.gov/cgi-bin/NetInsight/lancecl/ntcgi.cgi?base=drilldown&amp;type=state&amp;show=100&amp;framed=0&amp;startcalendar_0=2455836&amp;endcalendar_0=2456201&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om&amp;_country_0=0&amp;_countrytype_0=0" TargetMode="External"/><Relationship Id="rId81" Type="http://schemas.openxmlformats.org/officeDocument/2006/relationships/hyperlink" Target="https://ops-ni.ems.eosdis.nasa.gov/cgi-bin/NetInsight/lancecl/ntcgi.cgi?base=drilldown&amp;type=state&amp;show=100&amp;framed=0&amp;startcalendar_0=2455836&amp;endcalendar_0=2456201&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mx&amp;_country_0=0&amp;_countrytype_0=0" TargetMode="External"/><Relationship Id="rId86" Type="http://schemas.openxmlformats.org/officeDocument/2006/relationships/hyperlink" Target="https://ops-ni.ems.eosdis.nasa.gov/cgi-bin/NetInsight/lancecl/ntcgi.cgi?base=drilldown&amp;type=state&amp;show=100&amp;framed=0&amp;startcalendar_0=2455836&amp;endcalendar_0=2456201&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ae&amp;_country_0=0&amp;_countrytype_0=0" TargetMode="External"/><Relationship Id="rId94" Type="http://schemas.openxmlformats.org/officeDocument/2006/relationships/hyperlink" Target="https://ops-ni.ems.eosdis.nasa.gov/cgi-bin/NetInsight/lancecl/ntcgi.cgi?base=drilldown&amp;type=state&amp;show=100&amp;framed=0&amp;startcalendar_0=2455836&amp;endcalendar_0=2456201&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ir&amp;_country_0=0&amp;_countrytype_0=0" TargetMode="External"/><Relationship Id="rId99" Type="http://schemas.openxmlformats.org/officeDocument/2006/relationships/hyperlink" Target="https://ops-ni.ems.eosdis.nasa.gov/cgi-bin/NetInsight/lancecl/ntcgi.cgi?base=drilldown&amp;type=state&amp;show=100&amp;framed=0&amp;startcalendar_0=2455836&amp;endcalendar_0=2456201&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es&amp;_country_0=0&amp;_countrytype_0=0" TargetMode="External"/><Relationship Id="rId101" Type="http://schemas.openxmlformats.org/officeDocument/2006/relationships/hyperlink" Target="https://ops-ni.ems.eosdis.nasa.gov/cgi-bin/NetInsight/lancecl/ntcgi.cgi?base=drilldown&amp;type=state&amp;show=100&amp;framed=0&amp;startcalendar_0=2455836&amp;endcalendar_0=2456201&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us&amp;_country_0=0&amp;_countrytype_0=0" TargetMode="External"/><Relationship Id="rId4" Type="http://schemas.openxmlformats.org/officeDocument/2006/relationships/image" Target="../media/image5.png"/><Relationship Id="rId9" Type="http://schemas.openxmlformats.org/officeDocument/2006/relationships/hyperlink" Target="https://ops-ni.ems.eosdis.nasa.gov/cgi-bin/NetInsight/lancecl/ntcgi.cgi?base=drilldown&amp;type=state&amp;show=100&amp;framed=0&amp;startcalendar_0=2455836&amp;endcalendar_0=2456201&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is&amp;_country_0=0&amp;_countrytype_0=0" TargetMode="External"/><Relationship Id="rId13" Type="http://schemas.openxmlformats.org/officeDocument/2006/relationships/hyperlink" Target="https://ops-ni.ems.eosdis.nasa.gov/cgi-bin/NetInsight/lancecl/ntcgi.cgi?base=drilldown&amp;type=state&amp;show=100&amp;framed=0&amp;startcalendar_0=2455836&amp;endcalendar_0=2456201&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tj&amp;_country_0=0&amp;_countrytype_0=0" TargetMode="External"/><Relationship Id="rId18" Type="http://schemas.openxmlformats.org/officeDocument/2006/relationships/hyperlink" Target="https://ops-ni.ems.eosdis.nasa.gov/cgi-bin/NetInsight/lancecl/ntcgi.cgi?base=drilldown&amp;type=state&amp;show=100&amp;framed=0&amp;startcalendar_0=2455836&amp;endcalendar_0=2456201&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lt&amp;_country_0=0&amp;_countrytype_0=0" TargetMode="External"/><Relationship Id="rId39" Type="http://schemas.openxmlformats.org/officeDocument/2006/relationships/hyperlink" Target="https://ops-ni.ems.eosdis.nasa.gov/cgi-bin/NetInsight/lancecl/ntcgi.cgi?base=drilldown&amp;type=state&amp;show=100&amp;framed=0&amp;startcalendar_0=2455836&amp;endcalendar_0=2456201&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mt&amp;_country_0=0&amp;_countrytype_0=0" TargetMode="External"/><Relationship Id="rId34" Type="http://schemas.openxmlformats.org/officeDocument/2006/relationships/hyperlink" Target="https://ops-ni.ems.eosdis.nasa.gov/cgi-bin/NetInsight/lancecl/ntcgi.cgi?base=drilldown&amp;type=state&amp;show=100&amp;framed=0&amp;startcalendar_0=2455836&amp;endcalendar_0=2456201&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np&amp;_country_0=0&amp;_countrytype_0=0" TargetMode="External"/><Relationship Id="rId50" Type="http://schemas.openxmlformats.org/officeDocument/2006/relationships/hyperlink" Target="https://ops-ni.ems.eosdis.nasa.gov/cgi-bin/NetInsight/lancecl/ntcgi.cgi?base=drilldown&amp;type=state&amp;show=100&amp;framed=0&amp;startcalendar_0=2455836&amp;endcalendar_0=2456201&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vn&amp;_country_0=0&amp;_countrytype_0=0" TargetMode="External"/><Relationship Id="rId55" Type="http://schemas.openxmlformats.org/officeDocument/2006/relationships/hyperlink" Target="https://ops-ni.ems.eosdis.nasa.gov/cgi-bin/NetInsight/lancecl/ntcgi.cgi?base=drilldown&amp;type=state&amp;show=100&amp;framed=0&amp;startcalendar_0=2455836&amp;endcalendar_0=2456201&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id&amp;_country_0=0&amp;_countrytype_0=0" TargetMode="External"/><Relationship Id="rId76" Type="http://schemas.openxmlformats.org/officeDocument/2006/relationships/hyperlink" Target="https://ops-ni.ems.eosdis.nasa.gov/cgi-bin/NetInsight/lancecl/ntcgi.cgi?base=drilldown&amp;type=state&amp;show=100&amp;framed=0&amp;startcalendar_0=2455836&amp;endcalendar_0=2456201&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fi&amp;_country_0=0&amp;_countrytype_0=0" TargetMode="External"/><Relationship Id="rId97" Type="http://schemas.openxmlformats.org/officeDocument/2006/relationships/hyperlink" Target="https://ops-ni.ems.eosdis.nasa.gov/cgi-bin/NetInsight/lancecl/ntcgi.cgi?base=drilldown&amp;type=state&amp;show=100&amp;framed=0&amp;startcalendar_0=2455836&amp;endcalendar_0=2456201&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ca&amp;_country_0=0&amp;_countrytype_0=0" TargetMode="External"/><Relationship Id="rId104" Type="http://schemas.openxmlformats.org/officeDocument/2006/relationships/chart" Target="../charts/chart27.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29.xml"/><Relationship Id="rId1" Type="http://schemas.openxmlformats.org/officeDocument/2006/relationships/chart" Target="../charts/chart28.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31.xml"/><Relationship Id="rId1" Type="http://schemas.openxmlformats.org/officeDocument/2006/relationships/chart" Target="../charts/chart30.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33.xml"/><Relationship Id="rId1" Type="http://schemas.openxmlformats.org/officeDocument/2006/relationships/chart" Target="../charts/chart32.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35.xml"/><Relationship Id="rId1" Type="http://schemas.openxmlformats.org/officeDocument/2006/relationships/chart" Target="../charts/chart34.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36.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4" Type="http://schemas.openxmlformats.org/officeDocument/2006/relationships/chart" Target="../charts/chart10.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 Id="rId5" Type="http://schemas.openxmlformats.org/officeDocument/2006/relationships/chart" Target="../charts/chart15.xml"/><Relationship Id="rId4" Type="http://schemas.openxmlformats.org/officeDocument/2006/relationships/chart" Target="../charts/chart1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8.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9.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drawing1.xml><?xml version="1.0" encoding="utf-8"?>
<xdr:wsDr xmlns:xdr="http://schemas.openxmlformats.org/drawingml/2006/spreadsheetDrawing" xmlns:a="http://schemas.openxmlformats.org/drawingml/2006/main">
  <xdr:twoCellAnchor>
    <xdr:from>
      <xdr:col>5</xdr:col>
      <xdr:colOff>685800</xdr:colOff>
      <xdr:row>1</xdr:row>
      <xdr:rowOff>152400</xdr:rowOff>
    </xdr:from>
    <xdr:to>
      <xdr:col>9</xdr:col>
      <xdr:colOff>257175</xdr:colOff>
      <xdr:row>18</xdr:row>
      <xdr:rowOff>152400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714376</xdr:colOff>
      <xdr:row>19</xdr:row>
      <xdr:rowOff>161925</xdr:rowOff>
    </xdr:from>
    <xdr:to>
      <xdr:col>9</xdr:col>
      <xdr:colOff>285750</xdr:colOff>
      <xdr:row>37</xdr:row>
      <xdr:rowOff>11906</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20</xdr:row>
      <xdr:rowOff>0</xdr:rowOff>
    </xdr:from>
    <xdr:to>
      <xdr:col>0</xdr:col>
      <xdr:colOff>76200</xdr:colOff>
      <xdr:row>20</xdr:row>
      <xdr:rowOff>9525</xdr:rowOff>
    </xdr:to>
    <xdr:pic>
      <xdr:nvPicPr>
        <xdr:cNvPr id="7995719" name="Picture 4" descr="spacer"/>
        <xdr:cNvPicPr>
          <a:picLocks noChangeAspect="1" noChangeArrowheads="1"/>
        </xdr:cNvPicPr>
      </xdr:nvPicPr>
      <xdr:blipFill>
        <a:blip xmlns:r="http://schemas.openxmlformats.org/officeDocument/2006/relationships" r:embed="rId1"/>
        <a:srcRect/>
        <a:stretch>
          <a:fillRect/>
        </a:stretch>
      </xdr:blipFill>
      <xdr:spPr bwMode="auto">
        <a:xfrm>
          <a:off x="6972300" y="4095750"/>
          <a:ext cx="76200" cy="9525"/>
        </a:xfrm>
        <a:prstGeom prst="rect">
          <a:avLst/>
        </a:prstGeom>
        <a:noFill/>
        <a:ln w="9525">
          <a:noFill/>
          <a:miter lim="800000"/>
          <a:headEnd/>
          <a:tailEnd/>
        </a:ln>
      </xdr:spPr>
    </xdr:pic>
    <xdr:clientData/>
  </xdr:twoCellAnchor>
  <xdr:twoCellAnchor editAs="oneCell">
    <xdr:from>
      <xdr:col>0</xdr:col>
      <xdr:colOff>0</xdr:colOff>
      <xdr:row>39</xdr:row>
      <xdr:rowOff>0</xdr:rowOff>
    </xdr:from>
    <xdr:to>
      <xdr:col>0</xdr:col>
      <xdr:colOff>180975</xdr:colOff>
      <xdr:row>39</xdr:row>
      <xdr:rowOff>9525</xdr:rowOff>
    </xdr:to>
    <xdr:pic>
      <xdr:nvPicPr>
        <xdr:cNvPr id="7995720" name="Picture 7" descr="spacer"/>
        <xdr:cNvPicPr>
          <a:picLocks noChangeAspect="1" noChangeArrowheads="1"/>
        </xdr:cNvPicPr>
      </xdr:nvPicPr>
      <xdr:blipFill>
        <a:blip xmlns:r="http://schemas.openxmlformats.org/officeDocument/2006/relationships" r:embed="rId1"/>
        <a:srcRect/>
        <a:stretch>
          <a:fillRect/>
        </a:stretch>
      </xdr:blipFill>
      <xdr:spPr bwMode="auto">
        <a:xfrm>
          <a:off x="8134350" y="7362825"/>
          <a:ext cx="180975" cy="9525"/>
        </a:xfrm>
        <a:prstGeom prst="rect">
          <a:avLst/>
        </a:prstGeom>
        <a:noFill/>
        <a:ln w="9525">
          <a:noFill/>
          <a:miter lim="800000"/>
          <a:headEnd/>
          <a:tailEnd/>
        </a:ln>
      </xdr:spPr>
    </xdr:pic>
    <xdr:clientData/>
  </xdr:twoCellAnchor>
  <xdr:twoCellAnchor editAs="oneCell">
    <xdr:from>
      <xdr:col>0</xdr:col>
      <xdr:colOff>0</xdr:colOff>
      <xdr:row>39</xdr:row>
      <xdr:rowOff>0</xdr:rowOff>
    </xdr:from>
    <xdr:to>
      <xdr:col>0</xdr:col>
      <xdr:colOff>104775</xdr:colOff>
      <xdr:row>39</xdr:row>
      <xdr:rowOff>9525</xdr:rowOff>
    </xdr:to>
    <xdr:pic>
      <xdr:nvPicPr>
        <xdr:cNvPr id="7995721" name="Picture 67" descr="spacer"/>
        <xdr:cNvPicPr>
          <a:picLocks noChangeAspect="1" noChangeArrowheads="1"/>
        </xdr:cNvPicPr>
      </xdr:nvPicPr>
      <xdr:blipFill>
        <a:blip xmlns:r="http://schemas.openxmlformats.org/officeDocument/2006/relationships" r:embed="rId1"/>
        <a:srcRect/>
        <a:stretch>
          <a:fillRect/>
        </a:stretch>
      </xdr:blipFill>
      <xdr:spPr bwMode="auto">
        <a:xfrm>
          <a:off x="6972300" y="7362825"/>
          <a:ext cx="104775" cy="9525"/>
        </a:xfrm>
        <a:prstGeom prst="rect">
          <a:avLst/>
        </a:prstGeom>
        <a:noFill/>
        <a:ln w="9525">
          <a:noFill/>
          <a:miter lim="800000"/>
          <a:headEnd/>
          <a:tailEnd/>
        </a:ln>
      </xdr:spPr>
    </xdr:pic>
    <xdr:clientData/>
  </xdr:twoCellAnchor>
  <xdr:twoCellAnchor editAs="oneCell">
    <xdr:from>
      <xdr:col>12</xdr:col>
      <xdr:colOff>0</xdr:colOff>
      <xdr:row>22</xdr:row>
      <xdr:rowOff>0</xdr:rowOff>
    </xdr:from>
    <xdr:to>
      <xdr:col>12</xdr:col>
      <xdr:colOff>76200</xdr:colOff>
      <xdr:row>22</xdr:row>
      <xdr:rowOff>9525</xdr:rowOff>
    </xdr:to>
    <xdr:pic>
      <xdr:nvPicPr>
        <xdr:cNvPr id="7" name="Picture 4" descr="spacer"/>
        <xdr:cNvPicPr>
          <a:picLocks noChangeAspect="1" noChangeArrowheads="1"/>
        </xdr:cNvPicPr>
      </xdr:nvPicPr>
      <xdr:blipFill>
        <a:blip xmlns:r="http://schemas.openxmlformats.org/officeDocument/2006/relationships" r:embed="rId1"/>
        <a:srcRect/>
        <a:stretch>
          <a:fillRect/>
        </a:stretch>
      </xdr:blipFill>
      <xdr:spPr bwMode="auto">
        <a:xfrm>
          <a:off x="7315200" y="4181475"/>
          <a:ext cx="76200" cy="9525"/>
        </a:xfrm>
        <a:prstGeom prst="rect">
          <a:avLst/>
        </a:prstGeom>
        <a:noFill/>
        <a:ln w="9525">
          <a:noFill/>
          <a:miter lim="800000"/>
          <a:headEnd/>
          <a:tailEnd/>
        </a:ln>
      </xdr:spPr>
    </xdr:pic>
    <xdr:clientData/>
  </xdr:twoCellAnchor>
  <xdr:twoCellAnchor editAs="oneCell">
    <xdr:from>
      <xdr:col>12</xdr:col>
      <xdr:colOff>0</xdr:colOff>
      <xdr:row>41</xdr:row>
      <xdr:rowOff>0</xdr:rowOff>
    </xdr:from>
    <xdr:to>
      <xdr:col>12</xdr:col>
      <xdr:colOff>104775</xdr:colOff>
      <xdr:row>41</xdr:row>
      <xdr:rowOff>9525</xdr:rowOff>
    </xdr:to>
    <xdr:pic>
      <xdr:nvPicPr>
        <xdr:cNvPr id="8" name="Picture 67" descr="spacer"/>
        <xdr:cNvPicPr>
          <a:picLocks noChangeAspect="1" noChangeArrowheads="1"/>
        </xdr:cNvPicPr>
      </xdr:nvPicPr>
      <xdr:blipFill>
        <a:blip xmlns:r="http://schemas.openxmlformats.org/officeDocument/2006/relationships" r:embed="rId1"/>
        <a:srcRect/>
        <a:stretch>
          <a:fillRect/>
        </a:stretch>
      </xdr:blipFill>
      <xdr:spPr bwMode="auto">
        <a:xfrm>
          <a:off x="7315200" y="7419975"/>
          <a:ext cx="104775" cy="9525"/>
        </a:xfrm>
        <a:prstGeom prst="rect">
          <a:avLst/>
        </a:prstGeom>
        <a:noFill/>
        <a:ln w="9525">
          <a:noFill/>
          <a:miter lim="800000"/>
          <a:headEnd/>
          <a:tailEnd/>
        </a:ln>
      </xdr:spPr>
    </xdr:pic>
    <xdr:clientData/>
  </xdr:twoCellAnchor>
  <xdr:twoCellAnchor>
    <xdr:from>
      <xdr:col>1</xdr:col>
      <xdr:colOff>542925</xdr:colOff>
      <xdr:row>17</xdr:row>
      <xdr:rowOff>57150</xdr:rowOff>
    </xdr:from>
    <xdr:to>
      <xdr:col>10</xdr:col>
      <xdr:colOff>104775</xdr:colOff>
      <xdr:row>35</xdr:row>
      <xdr:rowOff>28575</xdr:rowOff>
    </xdr:to>
    <xdr:graphicFrame macro="">
      <xdr:nvGraphicFramePr>
        <xdr:cNvPr id="9"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9</xdr:col>
      <xdr:colOff>19049</xdr:colOff>
      <xdr:row>1</xdr:row>
      <xdr:rowOff>9525</xdr:rowOff>
    </xdr:from>
    <xdr:to>
      <xdr:col>18</xdr:col>
      <xdr:colOff>142875</xdr:colOff>
      <xdr:row>28</xdr:row>
      <xdr:rowOff>28576</xdr:rowOff>
    </xdr:to>
    <xdr:graphicFrame macro="">
      <xdr:nvGraphicFramePr>
        <xdr:cNvPr id="45" name="Chart 4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8</xdr:col>
      <xdr:colOff>561975</xdr:colOff>
      <xdr:row>5</xdr:row>
      <xdr:rowOff>152400</xdr:rowOff>
    </xdr:from>
    <xdr:to>
      <xdr:col>19</xdr:col>
      <xdr:colOff>238125</xdr:colOff>
      <xdr:row>23</xdr:row>
      <xdr:rowOff>19050</xdr:rowOff>
    </xdr:to>
    <xdr:grpSp>
      <xdr:nvGrpSpPr>
        <xdr:cNvPr id="46" name="Group 2"/>
        <xdr:cNvGrpSpPr>
          <a:grpSpLocks/>
        </xdr:cNvGrpSpPr>
      </xdr:nvGrpSpPr>
      <xdr:grpSpPr bwMode="auto">
        <a:xfrm>
          <a:off x="6019800" y="1828800"/>
          <a:ext cx="6172200" cy="3295650"/>
          <a:chOff x="192" y="20"/>
          <a:chExt cx="1174" cy="626"/>
        </a:xfrm>
      </xdr:grpSpPr>
      <xdr:pic>
        <xdr:nvPicPr>
          <xdr:cNvPr id="47" name="ChartImage" descr="https://uat-ni.ems.eosdis.nasa.gov/NetInsight/zannualfy12/dynamic/nt_grcustom437_1355781688_27232.png"/>
          <xdr:cNvPicPr>
            <a:picLocks noChangeAspect="1" noChangeArrowheads="1"/>
          </xdr:cNvPicPr>
        </xdr:nvPicPr>
        <xdr:blipFill>
          <a:blip xmlns:r="http://schemas.openxmlformats.org/officeDocument/2006/relationships" r:embed="rId1" cstate="print"/>
          <a:srcRect/>
          <a:stretch>
            <a:fillRect/>
          </a:stretch>
        </xdr:blipFill>
        <xdr:spPr bwMode="auto">
          <a:xfrm>
            <a:off x="192" y="20"/>
            <a:ext cx="1174" cy="626"/>
          </a:xfrm>
          <a:prstGeom prst="rect">
            <a:avLst/>
          </a:prstGeom>
          <a:noFill/>
        </xdr:spPr>
      </xdr:pic>
      <xdr:sp macro="" textlink="">
        <xdr:nvSpPr>
          <xdr:cNvPr id="48" name="Freeform 43">
            <a:hlinkClick xmlns:r="http://schemas.openxmlformats.org/officeDocument/2006/relationships" r:id="rId2" tooltip="Thailand - 71,549"/>
          </xdr:cNvPr>
          <xdr:cNvSpPr>
            <a:spLocks/>
          </xdr:cNvSpPr>
        </xdr:nvSpPr>
        <xdr:spPr bwMode="auto">
          <a:xfrm>
            <a:off x="1120" y="262"/>
            <a:ext cx="24" cy="44"/>
          </a:xfrm>
          <a:custGeom>
            <a:avLst/>
            <a:gdLst/>
            <a:ahLst/>
            <a:cxnLst>
              <a:cxn ang="0">
                <a:pos x="7" y="40"/>
              </a:cxn>
              <a:cxn ang="0">
                <a:pos x="5" y="38"/>
              </a:cxn>
              <a:cxn ang="0">
                <a:pos x="4" y="36"/>
              </a:cxn>
              <a:cxn ang="0">
                <a:pos x="2" y="36"/>
              </a:cxn>
              <a:cxn ang="0">
                <a:pos x="4" y="30"/>
              </a:cxn>
              <a:cxn ang="0">
                <a:pos x="7" y="26"/>
              </a:cxn>
              <a:cxn ang="0">
                <a:pos x="5" y="20"/>
              </a:cxn>
              <a:cxn ang="0">
                <a:pos x="2" y="16"/>
              </a:cxn>
              <a:cxn ang="0">
                <a:pos x="3" y="15"/>
              </a:cxn>
              <a:cxn ang="0">
                <a:pos x="4" y="13"/>
              </a:cxn>
              <a:cxn ang="0">
                <a:pos x="3" y="10"/>
              </a:cxn>
              <a:cxn ang="0">
                <a:pos x="0" y="6"/>
              </a:cxn>
              <a:cxn ang="0">
                <a:pos x="1" y="4"/>
              </a:cxn>
              <a:cxn ang="0">
                <a:pos x="5" y="2"/>
              </a:cxn>
              <a:cxn ang="0">
                <a:pos x="6" y="1"/>
              </a:cxn>
              <a:cxn ang="0">
                <a:pos x="8" y="0"/>
              </a:cxn>
              <a:cxn ang="0">
                <a:pos x="9" y="2"/>
              </a:cxn>
              <a:cxn ang="0">
                <a:pos x="11" y="2"/>
              </a:cxn>
              <a:cxn ang="0">
                <a:pos x="12" y="4"/>
              </a:cxn>
              <a:cxn ang="0">
                <a:pos x="11" y="7"/>
              </a:cxn>
              <a:cxn ang="0">
                <a:pos x="11" y="9"/>
              </a:cxn>
              <a:cxn ang="0">
                <a:pos x="16" y="8"/>
              </a:cxn>
              <a:cxn ang="0">
                <a:pos x="18" y="6"/>
              </a:cxn>
              <a:cxn ang="0">
                <a:pos x="22" y="9"/>
              </a:cxn>
              <a:cxn ang="0">
                <a:pos x="24" y="14"/>
              </a:cxn>
              <a:cxn ang="0">
                <a:pos x="24" y="17"/>
              </a:cxn>
              <a:cxn ang="0">
                <a:pos x="22" y="18"/>
              </a:cxn>
              <a:cxn ang="0">
                <a:pos x="15" y="20"/>
              </a:cxn>
              <a:cxn ang="0">
                <a:pos x="16" y="23"/>
              </a:cxn>
              <a:cxn ang="0">
                <a:pos x="16" y="26"/>
              </a:cxn>
              <a:cxn ang="0">
                <a:pos x="14" y="24"/>
              </a:cxn>
              <a:cxn ang="0">
                <a:pos x="14" y="24"/>
              </a:cxn>
              <a:cxn ang="0">
                <a:pos x="13" y="23"/>
              </a:cxn>
              <a:cxn ang="0">
                <a:pos x="11" y="21"/>
              </a:cxn>
              <a:cxn ang="0">
                <a:pos x="8" y="24"/>
              </a:cxn>
              <a:cxn ang="0">
                <a:pos x="5" y="33"/>
              </a:cxn>
              <a:cxn ang="0">
                <a:pos x="8" y="35"/>
              </a:cxn>
              <a:cxn ang="0">
                <a:pos x="9" y="39"/>
              </a:cxn>
              <a:cxn ang="0">
                <a:pos x="8" y="39"/>
              </a:cxn>
              <a:cxn ang="0">
                <a:pos x="12" y="40"/>
              </a:cxn>
              <a:cxn ang="0">
                <a:pos x="13" y="44"/>
              </a:cxn>
              <a:cxn ang="0">
                <a:pos x="11" y="44"/>
              </a:cxn>
              <a:cxn ang="0">
                <a:pos x="11" y="42"/>
              </a:cxn>
              <a:cxn ang="0">
                <a:pos x="10" y="41"/>
              </a:cxn>
              <a:cxn ang="0">
                <a:pos x="8" y="41"/>
              </a:cxn>
            </a:cxnLst>
            <a:rect l="0" t="0" r="r" b="b"/>
            <a:pathLst>
              <a:path w="24" h="44">
                <a:moveTo>
                  <a:pt x="8" y="42"/>
                </a:moveTo>
                <a:lnTo>
                  <a:pt x="7" y="40"/>
                </a:lnTo>
                <a:lnTo>
                  <a:pt x="6" y="39"/>
                </a:lnTo>
                <a:lnTo>
                  <a:pt x="5" y="38"/>
                </a:lnTo>
                <a:lnTo>
                  <a:pt x="4" y="37"/>
                </a:lnTo>
                <a:lnTo>
                  <a:pt x="4" y="36"/>
                </a:lnTo>
                <a:lnTo>
                  <a:pt x="3" y="37"/>
                </a:lnTo>
                <a:lnTo>
                  <a:pt x="2" y="36"/>
                </a:lnTo>
                <a:lnTo>
                  <a:pt x="2" y="33"/>
                </a:lnTo>
                <a:lnTo>
                  <a:pt x="4" y="30"/>
                </a:lnTo>
                <a:lnTo>
                  <a:pt x="4" y="29"/>
                </a:lnTo>
                <a:lnTo>
                  <a:pt x="7" y="26"/>
                </a:lnTo>
                <a:lnTo>
                  <a:pt x="5" y="22"/>
                </a:lnTo>
                <a:lnTo>
                  <a:pt x="5" y="20"/>
                </a:lnTo>
                <a:lnTo>
                  <a:pt x="2" y="17"/>
                </a:lnTo>
                <a:lnTo>
                  <a:pt x="2" y="16"/>
                </a:lnTo>
                <a:lnTo>
                  <a:pt x="2" y="15"/>
                </a:lnTo>
                <a:lnTo>
                  <a:pt x="3" y="15"/>
                </a:lnTo>
                <a:lnTo>
                  <a:pt x="3" y="13"/>
                </a:lnTo>
                <a:lnTo>
                  <a:pt x="4" y="13"/>
                </a:lnTo>
                <a:lnTo>
                  <a:pt x="4" y="12"/>
                </a:lnTo>
                <a:lnTo>
                  <a:pt x="3" y="10"/>
                </a:lnTo>
                <a:lnTo>
                  <a:pt x="1" y="8"/>
                </a:lnTo>
                <a:lnTo>
                  <a:pt x="0" y="6"/>
                </a:lnTo>
                <a:lnTo>
                  <a:pt x="1" y="5"/>
                </a:lnTo>
                <a:lnTo>
                  <a:pt x="1" y="4"/>
                </a:lnTo>
                <a:lnTo>
                  <a:pt x="2" y="2"/>
                </a:lnTo>
                <a:lnTo>
                  <a:pt x="5" y="2"/>
                </a:lnTo>
                <a:lnTo>
                  <a:pt x="5" y="1"/>
                </a:lnTo>
                <a:lnTo>
                  <a:pt x="6" y="1"/>
                </a:lnTo>
                <a:lnTo>
                  <a:pt x="6" y="0"/>
                </a:lnTo>
                <a:lnTo>
                  <a:pt x="8" y="0"/>
                </a:lnTo>
                <a:lnTo>
                  <a:pt x="9" y="1"/>
                </a:lnTo>
                <a:lnTo>
                  <a:pt x="9" y="2"/>
                </a:lnTo>
                <a:lnTo>
                  <a:pt x="9" y="3"/>
                </a:lnTo>
                <a:lnTo>
                  <a:pt x="11" y="2"/>
                </a:lnTo>
                <a:lnTo>
                  <a:pt x="11" y="3"/>
                </a:lnTo>
                <a:lnTo>
                  <a:pt x="12" y="4"/>
                </a:lnTo>
                <a:lnTo>
                  <a:pt x="11" y="6"/>
                </a:lnTo>
                <a:lnTo>
                  <a:pt x="11" y="7"/>
                </a:lnTo>
                <a:lnTo>
                  <a:pt x="10" y="8"/>
                </a:lnTo>
                <a:lnTo>
                  <a:pt x="11" y="9"/>
                </a:lnTo>
                <a:lnTo>
                  <a:pt x="14" y="7"/>
                </a:lnTo>
                <a:lnTo>
                  <a:pt x="16" y="8"/>
                </a:lnTo>
                <a:lnTo>
                  <a:pt x="16" y="7"/>
                </a:lnTo>
                <a:lnTo>
                  <a:pt x="18" y="6"/>
                </a:lnTo>
                <a:lnTo>
                  <a:pt x="19" y="6"/>
                </a:lnTo>
                <a:lnTo>
                  <a:pt x="22" y="9"/>
                </a:lnTo>
                <a:lnTo>
                  <a:pt x="22" y="12"/>
                </a:lnTo>
                <a:lnTo>
                  <a:pt x="24" y="14"/>
                </a:lnTo>
                <a:lnTo>
                  <a:pt x="24" y="15"/>
                </a:lnTo>
                <a:lnTo>
                  <a:pt x="24" y="17"/>
                </a:lnTo>
                <a:lnTo>
                  <a:pt x="23" y="18"/>
                </a:lnTo>
                <a:lnTo>
                  <a:pt x="22" y="18"/>
                </a:lnTo>
                <a:lnTo>
                  <a:pt x="17" y="18"/>
                </a:lnTo>
                <a:lnTo>
                  <a:pt x="15" y="20"/>
                </a:lnTo>
                <a:lnTo>
                  <a:pt x="15" y="23"/>
                </a:lnTo>
                <a:lnTo>
                  <a:pt x="16" y="23"/>
                </a:lnTo>
                <a:lnTo>
                  <a:pt x="16" y="24"/>
                </a:lnTo>
                <a:lnTo>
                  <a:pt x="16" y="26"/>
                </a:lnTo>
                <a:lnTo>
                  <a:pt x="15" y="24"/>
                </a:lnTo>
                <a:lnTo>
                  <a:pt x="14" y="24"/>
                </a:lnTo>
                <a:lnTo>
                  <a:pt x="15" y="24"/>
                </a:lnTo>
                <a:lnTo>
                  <a:pt x="14" y="24"/>
                </a:lnTo>
                <a:lnTo>
                  <a:pt x="14" y="23"/>
                </a:lnTo>
                <a:lnTo>
                  <a:pt x="13" y="23"/>
                </a:lnTo>
                <a:lnTo>
                  <a:pt x="10" y="23"/>
                </a:lnTo>
                <a:lnTo>
                  <a:pt x="11" y="21"/>
                </a:lnTo>
                <a:lnTo>
                  <a:pt x="8" y="21"/>
                </a:lnTo>
                <a:lnTo>
                  <a:pt x="8" y="24"/>
                </a:lnTo>
                <a:lnTo>
                  <a:pt x="5" y="30"/>
                </a:lnTo>
                <a:lnTo>
                  <a:pt x="5" y="33"/>
                </a:lnTo>
                <a:lnTo>
                  <a:pt x="7" y="33"/>
                </a:lnTo>
                <a:lnTo>
                  <a:pt x="8" y="35"/>
                </a:lnTo>
                <a:lnTo>
                  <a:pt x="8" y="36"/>
                </a:lnTo>
                <a:lnTo>
                  <a:pt x="9" y="39"/>
                </a:lnTo>
                <a:lnTo>
                  <a:pt x="8" y="38"/>
                </a:lnTo>
                <a:lnTo>
                  <a:pt x="8" y="39"/>
                </a:lnTo>
                <a:lnTo>
                  <a:pt x="11" y="40"/>
                </a:lnTo>
                <a:lnTo>
                  <a:pt x="12" y="40"/>
                </a:lnTo>
                <a:lnTo>
                  <a:pt x="14" y="42"/>
                </a:lnTo>
                <a:lnTo>
                  <a:pt x="13" y="44"/>
                </a:lnTo>
                <a:lnTo>
                  <a:pt x="12" y="43"/>
                </a:lnTo>
                <a:lnTo>
                  <a:pt x="11" y="44"/>
                </a:lnTo>
                <a:lnTo>
                  <a:pt x="11" y="43"/>
                </a:lnTo>
                <a:lnTo>
                  <a:pt x="11" y="42"/>
                </a:lnTo>
                <a:lnTo>
                  <a:pt x="10" y="42"/>
                </a:lnTo>
                <a:lnTo>
                  <a:pt x="10" y="41"/>
                </a:lnTo>
                <a:lnTo>
                  <a:pt x="9" y="41"/>
                </a:lnTo>
                <a:lnTo>
                  <a:pt x="8" y="41"/>
                </a:lnTo>
                <a:lnTo>
                  <a:pt x="8" y="42"/>
                </a:lnTo>
                <a:close/>
              </a:path>
            </a:pathLst>
          </a:custGeom>
          <a:noFill/>
          <a:ln w="9525">
            <a:noFill/>
            <a:round/>
            <a:headEnd/>
            <a:tailEnd/>
          </a:ln>
        </xdr:spPr>
      </xdr:sp>
      <xdr:sp macro="" textlink="">
        <xdr:nvSpPr>
          <xdr:cNvPr id="49" name="Freeform 42">
            <a:hlinkClick xmlns:r="http://schemas.openxmlformats.org/officeDocument/2006/relationships" r:id="rId3" tooltip="Peru - 75,141"/>
          </xdr:cNvPr>
          <xdr:cNvSpPr>
            <a:spLocks/>
          </xdr:cNvSpPr>
        </xdr:nvSpPr>
        <xdr:spPr bwMode="auto">
          <a:xfrm>
            <a:off x="587" y="323"/>
            <a:ext cx="38" cy="54"/>
          </a:xfrm>
          <a:custGeom>
            <a:avLst/>
            <a:gdLst/>
            <a:ahLst/>
            <a:cxnLst>
              <a:cxn ang="0">
                <a:pos x="38" y="37"/>
              </a:cxn>
              <a:cxn ang="0">
                <a:pos x="37" y="41"/>
              </a:cxn>
              <a:cxn ang="0">
                <a:pos x="36" y="44"/>
              </a:cxn>
              <a:cxn ang="0">
                <a:pos x="36" y="46"/>
              </a:cxn>
              <a:cxn ang="0">
                <a:pos x="37" y="48"/>
              </a:cxn>
              <a:cxn ang="0">
                <a:pos x="35" y="52"/>
              </a:cxn>
              <a:cxn ang="0">
                <a:pos x="34" y="54"/>
              </a:cxn>
              <a:cxn ang="0">
                <a:pos x="30" y="53"/>
              </a:cxn>
              <a:cxn ang="0">
                <a:pos x="19" y="46"/>
              </a:cxn>
              <a:cxn ang="0">
                <a:pos x="15" y="41"/>
              </a:cxn>
              <a:cxn ang="0">
                <a:pos x="13" y="36"/>
              </a:cxn>
              <a:cxn ang="0">
                <a:pos x="11" y="33"/>
              </a:cxn>
              <a:cxn ang="0">
                <a:pos x="7" y="24"/>
              </a:cxn>
              <a:cxn ang="0">
                <a:pos x="4" y="20"/>
              </a:cxn>
              <a:cxn ang="0">
                <a:pos x="0" y="17"/>
              </a:cxn>
              <a:cxn ang="0">
                <a:pos x="1" y="16"/>
              </a:cxn>
              <a:cxn ang="0">
                <a:pos x="1" y="15"/>
              </a:cxn>
              <a:cxn ang="0">
                <a:pos x="0" y="13"/>
              </a:cxn>
              <a:cxn ang="0">
                <a:pos x="3" y="11"/>
              </a:cxn>
              <a:cxn ang="0">
                <a:pos x="3" y="13"/>
              </a:cxn>
              <a:cxn ang="0">
                <a:pos x="5" y="13"/>
              </a:cxn>
              <a:cxn ang="0">
                <a:pos x="7" y="15"/>
              </a:cxn>
              <a:cxn ang="0">
                <a:pos x="9" y="10"/>
              </a:cxn>
              <a:cxn ang="0">
                <a:pos x="14" y="7"/>
              </a:cxn>
              <a:cxn ang="0">
                <a:pos x="18" y="2"/>
              </a:cxn>
              <a:cxn ang="0">
                <a:pos x="18" y="2"/>
              </a:cxn>
              <a:cxn ang="0">
                <a:pos x="18" y="0"/>
              </a:cxn>
              <a:cxn ang="0">
                <a:pos x="21" y="2"/>
              </a:cxn>
              <a:cxn ang="0">
                <a:pos x="23" y="4"/>
              </a:cxn>
              <a:cxn ang="0">
                <a:pos x="25" y="5"/>
              </a:cxn>
              <a:cxn ang="0">
                <a:pos x="27" y="7"/>
              </a:cxn>
              <a:cxn ang="0">
                <a:pos x="30" y="7"/>
              </a:cxn>
              <a:cxn ang="0">
                <a:pos x="32" y="7"/>
              </a:cxn>
              <a:cxn ang="0">
                <a:pos x="34" y="8"/>
              </a:cxn>
              <a:cxn ang="0">
                <a:pos x="33" y="11"/>
              </a:cxn>
              <a:cxn ang="0">
                <a:pos x="33" y="13"/>
              </a:cxn>
              <a:cxn ang="0">
                <a:pos x="31" y="12"/>
              </a:cxn>
              <a:cxn ang="0">
                <a:pos x="28" y="13"/>
              </a:cxn>
              <a:cxn ang="0">
                <a:pos x="24" y="18"/>
              </a:cxn>
              <a:cxn ang="0">
                <a:pos x="23" y="20"/>
              </a:cxn>
              <a:cxn ang="0">
                <a:pos x="22" y="22"/>
              </a:cxn>
              <a:cxn ang="0">
                <a:pos x="23" y="25"/>
              </a:cxn>
              <a:cxn ang="0">
                <a:pos x="24" y="28"/>
              </a:cxn>
              <a:cxn ang="0">
                <a:pos x="28" y="30"/>
              </a:cxn>
              <a:cxn ang="0">
                <a:pos x="32" y="28"/>
              </a:cxn>
              <a:cxn ang="0">
                <a:pos x="35" y="33"/>
              </a:cxn>
            </a:cxnLst>
            <a:rect l="0" t="0" r="r" b="b"/>
            <a:pathLst>
              <a:path w="38" h="54">
                <a:moveTo>
                  <a:pt x="35" y="33"/>
                </a:moveTo>
                <a:lnTo>
                  <a:pt x="38" y="37"/>
                </a:lnTo>
                <a:lnTo>
                  <a:pt x="37" y="38"/>
                </a:lnTo>
                <a:lnTo>
                  <a:pt x="37" y="41"/>
                </a:lnTo>
                <a:lnTo>
                  <a:pt x="37" y="42"/>
                </a:lnTo>
                <a:lnTo>
                  <a:pt x="36" y="44"/>
                </a:lnTo>
                <a:lnTo>
                  <a:pt x="37" y="45"/>
                </a:lnTo>
                <a:lnTo>
                  <a:pt x="36" y="46"/>
                </a:lnTo>
                <a:lnTo>
                  <a:pt x="36" y="48"/>
                </a:lnTo>
                <a:lnTo>
                  <a:pt x="37" y="48"/>
                </a:lnTo>
                <a:lnTo>
                  <a:pt x="35" y="51"/>
                </a:lnTo>
                <a:lnTo>
                  <a:pt x="35" y="52"/>
                </a:lnTo>
                <a:lnTo>
                  <a:pt x="34" y="53"/>
                </a:lnTo>
                <a:lnTo>
                  <a:pt x="34" y="54"/>
                </a:lnTo>
                <a:lnTo>
                  <a:pt x="33" y="54"/>
                </a:lnTo>
                <a:lnTo>
                  <a:pt x="30" y="53"/>
                </a:lnTo>
                <a:lnTo>
                  <a:pt x="29" y="51"/>
                </a:lnTo>
                <a:lnTo>
                  <a:pt x="19" y="46"/>
                </a:lnTo>
                <a:lnTo>
                  <a:pt x="16" y="44"/>
                </a:lnTo>
                <a:lnTo>
                  <a:pt x="15" y="41"/>
                </a:lnTo>
                <a:lnTo>
                  <a:pt x="15" y="40"/>
                </a:lnTo>
                <a:lnTo>
                  <a:pt x="13" y="36"/>
                </a:lnTo>
                <a:lnTo>
                  <a:pt x="12" y="34"/>
                </a:lnTo>
                <a:lnTo>
                  <a:pt x="11" y="33"/>
                </a:lnTo>
                <a:lnTo>
                  <a:pt x="11" y="32"/>
                </a:lnTo>
                <a:lnTo>
                  <a:pt x="7" y="24"/>
                </a:lnTo>
                <a:lnTo>
                  <a:pt x="6" y="23"/>
                </a:lnTo>
                <a:lnTo>
                  <a:pt x="4" y="20"/>
                </a:lnTo>
                <a:lnTo>
                  <a:pt x="0" y="18"/>
                </a:lnTo>
                <a:lnTo>
                  <a:pt x="0" y="17"/>
                </a:lnTo>
                <a:lnTo>
                  <a:pt x="1" y="17"/>
                </a:lnTo>
                <a:lnTo>
                  <a:pt x="1" y="16"/>
                </a:lnTo>
                <a:lnTo>
                  <a:pt x="0" y="15"/>
                </a:lnTo>
                <a:lnTo>
                  <a:pt x="1" y="15"/>
                </a:lnTo>
                <a:lnTo>
                  <a:pt x="0" y="14"/>
                </a:lnTo>
                <a:lnTo>
                  <a:pt x="0" y="13"/>
                </a:lnTo>
                <a:lnTo>
                  <a:pt x="3" y="10"/>
                </a:lnTo>
                <a:lnTo>
                  <a:pt x="3" y="11"/>
                </a:lnTo>
                <a:lnTo>
                  <a:pt x="3" y="12"/>
                </a:lnTo>
                <a:lnTo>
                  <a:pt x="3" y="13"/>
                </a:lnTo>
                <a:lnTo>
                  <a:pt x="4" y="13"/>
                </a:lnTo>
                <a:lnTo>
                  <a:pt x="5" y="13"/>
                </a:lnTo>
                <a:lnTo>
                  <a:pt x="6" y="15"/>
                </a:lnTo>
                <a:lnTo>
                  <a:pt x="7" y="15"/>
                </a:lnTo>
                <a:lnTo>
                  <a:pt x="8" y="13"/>
                </a:lnTo>
                <a:lnTo>
                  <a:pt x="9" y="10"/>
                </a:lnTo>
                <a:lnTo>
                  <a:pt x="10" y="9"/>
                </a:lnTo>
                <a:lnTo>
                  <a:pt x="14" y="7"/>
                </a:lnTo>
                <a:lnTo>
                  <a:pt x="17" y="4"/>
                </a:lnTo>
                <a:lnTo>
                  <a:pt x="18" y="2"/>
                </a:lnTo>
                <a:lnTo>
                  <a:pt x="18" y="3"/>
                </a:lnTo>
                <a:lnTo>
                  <a:pt x="18" y="2"/>
                </a:lnTo>
                <a:lnTo>
                  <a:pt x="17" y="0"/>
                </a:lnTo>
                <a:lnTo>
                  <a:pt x="18" y="0"/>
                </a:lnTo>
                <a:lnTo>
                  <a:pt x="20" y="0"/>
                </a:lnTo>
                <a:lnTo>
                  <a:pt x="21" y="2"/>
                </a:lnTo>
                <a:lnTo>
                  <a:pt x="21" y="3"/>
                </a:lnTo>
                <a:lnTo>
                  <a:pt x="23" y="4"/>
                </a:lnTo>
                <a:lnTo>
                  <a:pt x="23" y="5"/>
                </a:lnTo>
                <a:lnTo>
                  <a:pt x="25" y="5"/>
                </a:lnTo>
                <a:lnTo>
                  <a:pt x="25" y="7"/>
                </a:lnTo>
                <a:lnTo>
                  <a:pt x="27" y="7"/>
                </a:lnTo>
                <a:lnTo>
                  <a:pt x="29" y="6"/>
                </a:lnTo>
                <a:lnTo>
                  <a:pt x="30" y="7"/>
                </a:lnTo>
                <a:lnTo>
                  <a:pt x="31" y="6"/>
                </a:lnTo>
                <a:lnTo>
                  <a:pt x="32" y="7"/>
                </a:lnTo>
                <a:lnTo>
                  <a:pt x="33" y="7"/>
                </a:lnTo>
                <a:lnTo>
                  <a:pt x="34" y="8"/>
                </a:lnTo>
                <a:lnTo>
                  <a:pt x="32" y="11"/>
                </a:lnTo>
                <a:lnTo>
                  <a:pt x="33" y="11"/>
                </a:lnTo>
                <a:lnTo>
                  <a:pt x="34" y="12"/>
                </a:lnTo>
                <a:lnTo>
                  <a:pt x="33" y="13"/>
                </a:lnTo>
                <a:lnTo>
                  <a:pt x="33" y="12"/>
                </a:lnTo>
                <a:lnTo>
                  <a:pt x="31" y="12"/>
                </a:lnTo>
                <a:lnTo>
                  <a:pt x="31" y="13"/>
                </a:lnTo>
                <a:lnTo>
                  <a:pt x="28" y="13"/>
                </a:lnTo>
                <a:lnTo>
                  <a:pt x="25" y="15"/>
                </a:lnTo>
                <a:lnTo>
                  <a:pt x="24" y="18"/>
                </a:lnTo>
                <a:lnTo>
                  <a:pt x="25" y="19"/>
                </a:lnTo>
                <a:lnTo>
                  <a:pt x="23" y="20"/>
                </a:lnTo>
                <a:lnTo>
                  <a:pt x="23" y="22"/>
                </a:lnTo>
                <a:lnTo>
                  <a:pt x="22" y="22"/>
                </a:lnTo>
                <a:lnTo>
                  <a:pt x="23" y="23"/>
                </a:lnTo>
                <a:lnTo>
                  <a:pt x="23" y="25"/>
                </a:lnTo>
                <a:lnTo>
                  <a:pt x="25" y="27"/>
                </a:lnTo>
                <a:lnTo>
                  <a:pt x="24" y="28"/>
                </a:lnTo>
                <a:lnTo>
                  <a:pt x="27" y="28"/>
                </a:lnTo>
                <a:lnTo>
                  <a:pt x="28" y="30"/>
                </a:lnTo>
                <a:lnTo>
                  <a:pt x="30" y="30"/>
                </a:lnTo>
                <a:lnTo>
                  <a:pt x="32" y="28"/>
                </a:lnTo>
                <a:lnTo>
                  <a:pt x="32" y="33"/>
                </a:lnTo>
                <a:lnTo>
                  <a:pt x="35" y="33"/>
                </a:lnTo>
                <a:close/>
              </a:path>
            </a:pathLst>
          </a:custGeom>
          <a:noFill/>
          <a:ln w="9525">
            <a:noFill/>
            <a:round/>
            <a:headEnd/>
            <a:tailEnd/>
          </a:ln>
        </xdr:spPr>
      </xdr:sp>
      <xdr:sp macro="" textlink="">
        <xdr:nvSpPr>
          <xdr:cNvPr id="51" name="Freeform 41">
            <a:hlinkClick xmlns:r="http://schemas.openxmlformats.org/officeDocument/2006/relationships" r:id="rId4" tooltip="Pakistan - 76,900"/>
          </xdr:cNvPr>
          <xdr:cNvSpPr>
            <a:spLocks/>
          </xdr:cNvSpPr>
        </xdr:nvSpPr>
        <xdr:spPr bwMode="auto">
          <a:xfrm>
            <a:off x="1011" y="212"/>
            <a:ext cx="50" cy="40"/>
          </a:xfrm>
          <a:custGeom>
            <a:avLst/>
            <a:gdLst/>
            <a:ahLst/>
            <a:cxnLst>
              <a:cxn ang="0">
                <a:pos x="48" y="6"/>
              </a:cxn>
              <a:cxn ang="0">
                <a:pos x="47" y="7"/>
              </a:cxn>
              <a:cxn ang="0">
                <a:pos x="40" y="7"/>
              </a:cxn>
              <a:cxn ang="0">
                <a:pos x="38" y="8"/>
              </a:cxn>
              <a:cxn ang="0">
                <a:pos x="40" y="9"/>
              </a:cxn>
              <a:cxn ang="0">
                <a:pos x="40" y="11"/>
              </a:cxn>
              <a:cxn ang="0">
                <a:pos x="40" y="12"/>
              </a:cxn>
              <a:cxn ang="0">
                <a:pos x="41" y="13"/>
              </a:cxn>
              <a:cxn ang="0">
                <a:pos x="42" y="14"/>
              </a:cxn>
              <a:cxn ang="0">
                <a:pos x="41" y="16"/>
              </a:cxn>
              <a:cxn ang="0">
                <a:pos x="39" y="20"/>
              </a:cxn>
              <a:cxn ang="0">
                <a:pos x="37" y="22"/>
              </a:cxn>
              <a:cxn ang="0">
                <a:pos x="34" y="25"/>
              </a:cxn>
              <a:cxn ang="0">
                <a:pos x="30" y="28"/>
              </a:cxn>
              <a:cxn ang="0">
                <a:pos x="28" y="27"/>
              </a:cxn>
              <a:cxn ang="0">
                <a:pos x="26" y="31"/>
              </a:cxn>
              <a:cxn ang="0">
                <a:pos x="27" y="33"/>
              </a:cxn>
              <a:cxn ang="0">
                <a:pos x="29" y="34"/>
              </a:cxn>
              <a:cxn ang="0">
                <a:pos x="30" y="39"/>
              </a:cxn>
              <a:cxn ang="0">
                <a:pos x="27" y="39"/>
              </a:cxn>
              <a:cxn ang="0">
                <a:pos x="23" y="39"/>
              </a:cxn>
              <a:cxn ang="0">
                <a:pos x="21" y="40"/>
              </a:cxn>
              <a:cxn ang="0">
                <a:pos x="19" y="37"/>
              </a:cxn>
              <a:cxn ang="0">
                <a:pos x="17" y="36"/>
              </a:cxn>
              <a:cxn ang="0">
                <a:pos x="16" y="35"/>
              </a:cxn>
              <a:cxn ang="0">
                <a:pos x="12" y="35"/>
              </a:cxn>
              <a:cxn ang="0">
                <a:pos x="10" y="35"/>
              </a:cxn>
              <a:cxn ang="0">
                <a:pos x="4" y="36"/>
              </a:cxn>
              <a:cxn ang="0">
                <a:pos x="2" y="36"/>
              </a:cxn>
              <a:cxn ang="0">
                <a:pos x="4" y="32"/>
              </a:cxn>
              <a:cxn ang="0">
                <a:pos x="7" y="31"/>
              </a:cxn>
              <a:cxn ang="0">
                <a:pos x="6" y="29"/>
              </a:cxn>
              <a:cxn ang="0">
                <a:pos x="3" y="26"/>
              </a:cxn>
              <a:cxn ang="0">
                <a:pos x="5" y="23"/>
              </a:cxn>
              <a:cxn ang="0">
                <a:pos x="16" y="22"/>
              </a:cxn>
              <a:cxn ang="0">
                <a:pos x="17" y="18"/>
              </a:cxn>
              <a:cxn ang="0">
                <a:pos x="20" y="17"/>
              </a:cxn>
              <a:cxn ang="0">
                <a:pos x="23" y="16"/>
              </a:cxn>
              <a:cxn ang="0">
                <a:pos x="25" y="16"/>
              </a:cxn>
              <a:cxn ang="0">
                <a:pos x="26" y="12"/>
              </a:cxn>
              <a:cxn ang="0">
                <a:pos x="27" y="9"/>
              </a:cxn>
              <a:cxn ang="0">
                <a:pos x="31" y="8"/>
              </a:cxn>
              <a:cxn ang="0">
                <a:pos x="32" y="6"/>
              </a:cxn>
              <a:cxn ang="0">
                <a:pos x="31" y="3"/>
              </a:cxn>
              <a:cxn ang="0">
                <a:pos x="35" y="1"/>
              </a:cxn>
              <a:cxn ang="0">
                <a:pos x="41" y="0"/>
              </a:cxn>
              <a:cxn ang="0">
                <a:pos x="43" y="1"/>
              </a:cxn>
              <a:cxn ang="0">
                <a:pos x="45" y="1"/>
              </a:cxn>
              <a:cxn ang="0">
                <a:pos x="46" y="4"/>
              </a:cxn>
              <a:cxn ang="0">
                <a:pos x="48" y="5"/>
              </a:cxn>
            </a:cxnLst>
            <a:rect l="0" t="0" r="r" b="b"/>
            <a:pathLst>
              <a:path w="50" h="40">
                <a:moveTo>
                  <a:pt x="50" y="5"/>
                </a:moveTo>
                <a:lnTo>
                  <a:pt x="48" y="6"/>
                </a:lnTo>
                <a:lnTo>
                  <a:pt x="48" y="7"/>
                </a:lnTo>
                <a:lnTo>
                  <a:pt x="47" y="7"/>
                </a:lnTo>
                <a:lnTo>
                  <a:pt x="44" y="8"/>
                </a:lnTo>
                <a:lnTo>
                  <a:pt x="40" y="7"/>
                </a:lnTo>
                <a:lnTo>
                  <a:pt x="39" y="8"/>
                </a:lnTo>
                <a:lnTo>
                  <a:pt x="38" y="8"/>
                </a:lnTo>
                <a:lnTo>
                  <a:pt x="39" y="9"/>
                </a:lnTo>
                <a:lnTo>
                  <a:pt x="40" y="9"/>
                </a:lnTo>
                <a:lnTo>
                  <a:pt x="39" y="10"/>
                </a:lnTo>
                <a:lnTo>
                  <a:pt x="40" y="11"/>
                </a:lnTo>
                <a:lnTo>
                  <a:pt x="39" y="12"/>
                </a:lnTo>
                <a:lnTo>
                  <a:pt x="40" y="12"/>
                </a:lnTo>
                <a:lnTo>
                  <a:pt x="40" y="13"/>
                </a:lnTo>
                <a:lnTo>
                  <a:pt x="41" y="13"/>
                </a:lnTo>
                <a:lnTo>
                  <a:pt x="41" y="14"/>
                </a:lnTo>
                <a:lnTo>
                  <a:pt x="42" y="14"/>
                </a:lnTo>
                <a:lnTo>
                  <a:pt x="43" y="15"/>
                </a:lnTo>
                <a:lnTo>
                  <a:pt x="41" y="16"/>
                </a:lnTo>
                <a:lnTo>
                  <a:pt x="41" y="18"/>
                </a:lnTo>
                <a:lnTo>
                  <a:pt x="39" y="20"/>
                </a:lnTo>
                <a:lnTo>
                  <a:pt x="39" y="21"/>
                </a:lnTo>
                <a:lnTo>
                  <a:pt x="37" y="22"/>
                </a:lnTo>
                <a:lnTo>
                  <a:pt x="36" y="24"/>
                </a:lnTo>
                <a:lnTo>
                  <a:pt x="34" y="25"/>
                </a:lnTo>
                <a:lnTo>
                  <a:pt x="33" y="27"/>
                </a:lnTo>
                <a:lnTo>
                  <a:pt x="30" y="28"/>
                </a:lnTo>
                <a:lnTo>
                  <a:pt x="29" y="27"/>
                </a:lnTo>
                <a:lnTo>
                  <a:pt x="28" y="27"/>
                </a:lnTo>
                <a:lnTo>
                  <a:pt x="26" y="30"/>
                </a:lnTo>
                <a:lnTo>
                  <a:pt x="26" y="31"/>
                </a:lnTo>
                <a:lnTo>
                  <a:pt x="28" y="31"/>
                </a:lnTo>
                <a:lnTo>
                  <a:pt x="27" y="33"/>
                </a:lnTo>
                <a:lnTo>
                  <a:pt x="28" y="34"/>
                </a:lnTo>
                <a:lnTo>
                  <a:pt x="29" y="34"/>
                </a:lnTo>
                <a:lnTo>
                  <a:pt x="30" y="38"/>
                </a:lnTo>
                <a:lnTo>
                  <a:pt x="30" y="39"/>
                </a:lnTo>
                <a:lnTo>
                  <a:pt x="29" y="38"/>
                </a:lnTo>
                <a:lnTo>
                  <a:pt x="27" y="39"/>
                </a:lnTo>
                <a:lnTo>
                  <a:pt x="24" y="38"/>
                </a:lnTo>
                <a:lnTo>
                  <a:pt x="23" y="39"/>
                </a:lnTo>
                <a:lnTo>
                  <a:pt x="22" y="40"/>
                </a:lnTo>
                <a:lnTo>
                  <a:pt x="21" y="40"/>
                </a:lnTo>
                <a:lnTo>
                  <a:pt x="20" y="40"/>
                </a:lnTo>
                <a:lnTo>
                  <a:pt x="19" y="37"/>
                </a:lnTo>
                <a:lnTo>
                  <a:pt x="17" y="37"/>
                </a:lnTo>
                <a:lnTo>
                  <a:pt x="17" y="36"/>
                </a:lnTo>
                <a:lnTo>
                  <a:pt x="16" y="34"/>
                </a:lnTo>
                <a:lnTo>
                  <a:pt x="16" y="35"/>
                </a:lnTo>
                <a:lnTo>
                  <a:pt x="17" y="35"/>
                </a:lnTo>
                <a:lnTo>
                  <a:pt x="12" y="35"/>
                </a:lnTo>
                <a:lnTo>
                  <a:pt x="11" y="36"/>
                </a:lnTo>
                <a:lnTo>
                  <a:pt x="10" y="35"/>
                </a:lnTo>
                <a:lnTo>
                  <a:pt x="7" y="36"/>
                </a:lnTo>
                <a:lnTo>
                  <a:pt x="4" y="36"/>
                </a:lnTo>
                <a:lnTo>
                  <a:pt x="3" y="36"/>
                </a:lnTo>
                <a:lnTo>
                  <a:pt x="2" y="36"/>
                </a:lnTo>
                <a:lnTo>
                  <a:pt x="3" y="33"/>
                </a:lnTo>
                <a:lnTo>
                  <a:pt x="4" y="32"/>
                </a:lnTo>
                <a:lnTo>
                  <a:pt x="4" y="31"/>
                </a:lnTo>
                <a:lnTo>
                  <a:pt x="7" y="31"/>
                </a:lnTo>
                <a:lnTo>
                  <a:pt x="7" y="30"/>
                </a:lnTo>
                <a:lnTo>
                  <a:pt x="6" y="29"/>
                </a:lnTo>
                <a:lnTo>
                  <a:pt x="6" y="26"/>
                </a:lnTo>
                <a:lnTo>
                  <a:pt x="3" y="26"/>
                </a:lnTo>
                <a:lnTo>
                  <a:pt x="0" y="22"/>
                </a:lnTo>
                <a:lnTo>
                  <a:pt x="5" y="23"/>
                </a:lnTo>
                <a:lnTo>
                  <a:pt x="10" y="23"/>
                </a:lnTo>
                <a:lnTo>
                  <a:pt x="16" y="22"/>
                </a:lnTo>
                <a:lnTo>
                  <a:pt x="16" y="19"/>
                </a:lnTo>
                <a:lnTo>
                  <a:pt x="17" y="18"/>
                </a:lnTo>
                <a:lnTo>
                  <a:pt x="21" y="17"/>
                </a:lnTo>
                <a:lnTo>
                  <a:pt x="20" y="17"/>
                </a:lnTo>
                <a:lnTo>
                  <a:pt x="22" y="16"/>
                </a:lnTo>
                <a:lnTo>
                  <a:pt x="23" y="16"/>
                </a:lnTo>
                <a:lnTo>
                  <a:pt x="24" y="17"/>
                </a:lnTo>
                <a:lnTo>
                  <a:pt x="25" y="16"/>
                </a:lnTo>
                <a:lnTo>
                  <a:pt x="25" y="14"/>
                </a:lnTo>
                <a:lnTo>
                  <a:pt x="26" y="12"/>
                </a:lnTo>
                <a:lnTo>
                  <a:pt x="28" y="11"/>
                </a:lnTo>
                <a:lnTo>
                  <a:pt x="27" y="9"/>
                </a:lnTo>
                <a:lnTo>
                  <a:pt x="30" y="9"/>
                </a:lnTo>
                <a:lnTo>
                  <a:pt x="31" y="8"/>
                </a:lnTo>
                <a:lnTo>
                  <a:pt x="30" y="8"/>
                </a:lnTo>
                <a:lnTo>
                  <a:pt x="32" y="6"/>
                </a:lnTo>
                <a:lnTo>
                  <a:pt x="32" y="5"/>
                </a:lnTo>
                <a:lnTo>
                  <a:pt x="31" y="3"/>
                </a:lnTo>
                <a:lnTo>
                  <a:pt x="32" y="2"/>
                </a:lnTo>
                <a:lnTo>
                  <a:pt x="35" y="1"/>
                </a:lnTo>
                <a:lnTo>
                  <a:pt x="39" y="1"/>
                </a:lnTo>
                <a:lnTo>
                  <a:pt x="41" y="0"/>
                </a:lnTo>
                <a:lnTo>
                  <a:pt x="42" y="0"/>
                </a:lnTo>
                <a:lnTo>
                  <a:pt x="43" y="1"/>
                </a:lnTo>
                <a:lnTo>
                  <a:pt x="44" y="1"/>
                </a:lnTo>
                <a:lnTo>
                  <a:pt x="45" y="1"/>
                </a:lnTo>
                <a:lnTo>
                  <a:pt x="45" y="3"/>
                </a:lnTo>
                <a:lnTo>
                  <a:pt x="46" y="4"/>
                </a:lnTo>
                <a:lnTo>
                  <a:pt x="47" y="4"/>
                </a:lnTo>
                <a:lnTo>
                  <a:pt x="48" y="5"/>
                </a:lnTo>
                <a:lnTo>
                  <a:pt x="50" y="5"/>
                </a:lnTo>
                <a:close/>
              </a:path>
            </a:pathLst>
          </a:custGeom>
          <a:noFill/>
          <a:ln w="9525">
            <a:noFill/>
            <a:round/>
            <a:headEnd/>
            <a:tailEnd/>
          </a:ln>
        </xdr:spPr>
      </xdr:sp>
      <xdr:sp macro="" textlink="">
        <xdr:nvSpPr>
          <xdr:cNvPr id="52" name="Freeform 40">
            <a:hlinkClick xmlns:r="http://schemas.openxmlformats.org/officeDocument/2006/relationships" r:id="rId5" tooltip="Chile - 81,927"/>
          </xdr:cNvPr>
          <xdr:cNvSpPr>
            <a:spLocks/>
          </xdr:cNvSpPr>
        </xdr:nvSpPr>
        <xdr:spPr bwMode="auto">
          <a:xfrm>
            <a:off x="604" y="375"/>
            <a:ext cx="26" cy="114"/>
          </a:xfrm>
          <a:custGeom>
            <a:avLst/>
            <a:gdLst/>
            <a:ahLst/>
            <a:cxnLst>
              <a:cxn ang="0">
                <a:pos x="17" y="1"/>
              </a:cxn>
              <a:cxn ang="0">
                <a:pos x="16" y="2"/>
              </a:cxn>
              <a:cxn ang="0">
                <a:pos x="17" y="9"/>
              </a:cxn>
              <a:cxn ang="0">
                <a:pos x="16" y="16"/>
              </a:cxn>
              <a:cxn ang="0">
                <a:pos x="15" y="20"/>
              </a:cxn>
              <a:cxn ang="0">
                <a:pos x="15" y="26"/>
              </a:cxn>
              <a:cxn ang="0">
                <a:pos x="14" y="29"/>
              </a:cxn>
              <a:cxn ang="0">
                <a:pos x="12" y="34"/>
              </a:cxn>
              <a:cxn ang="0">
                <a:pos x="12" y="38"/>
              </a:cxn>
              <a:cxn ang="0">
                <a:pos x="11" y="46"/>
              </a:cxn>
              <a:cxn ang="0">
                <a:pos x="10" y="52"/>
              </a:cxn>
              <a:cxn ang="0">
                <a:pos x="7" y="59"/>
              </a:cxn>
              <a:cxn ang="0">
                <a:pos x="6" y="61"/>
              </a:cxn>
              <a:cxn ang="0">
                <a:pos x="7" y="67"/>
              </a:cxn>
              <a:cxn ang="0">
                <a:pos x="5" y="71"/>
              </a:cxn>
              <a:cxn ang="0">
                <a:pos x="5" y="71"/>
              </a:cxn>
              <a:cxn ang="0">
                <a:pos x="4" y="77"/>
              </a:cxn>
              <a:cxn ang="0">
                <a:pos x="6" y="74"/>
              </a:cxn>
              <a:cxn ang="0">
                <a:pos x="9" y="72"/>
              </a:cxn>
              <a:cxn ang="0">
                <a:pos x="8" y="77"/>
              </a:cxn>
              <a:cxn ang="0">
                <a:pos x="6" y="80"/>
              </a:cxn>
              <a:cxn ang="0">
                <a:pos x="4" y="83"/>
              </a:cxn>
              <a:cxn ang="0">
                <a:pos x="0" y="87"/>
              </a:cxn>
              <a:cxn ang="0">
                <a:pos x="0" y="94"/>
              </a:cxn>
              <a:cxn ang="0">
                <a:pos x="0" y="99"/>
              </a:cxn>
              <a:cxn ang="0">
                <a:pos x="4" y="106"/>
              </a:cxn>
              <a:cxn ang="0">
                <a:pos x="10" y="110"/>
              </a:cxn>
              <a:cxn ang="0">
                <a:pos x="15" y="112"/>
              </a:cxn>
              <a:cxn ang="0">
                <a:pos x="19" y="113"/>
              </a:cxn>
              <a:cxn ang="0">
                <a:pos x="25" y="113"/>
              </a:cxn>
              <a:cxn ang="0">
                <a:pos x="22" y="111"/>
              </a:cxn>
              <a:cxn ang="0">
                <a:pos x="21" y="108"/>
              </a:cxn>
              <a:cxn ang="0">
                <a:pos x="19" y="103"/>
              </a:cxn>
              <a:cxn ang="0">
                <a:pos x="10" y="100"/>
              </a:cxn>
              <a:cxn ang="0">
                <a:pos x="6" y="97"/>
              </a:cxn>
              <a:cxn ang="0">
                <a:pos x="9" y="93"/>
              </a:cxn>
              <a:cxn ang="0">
                <a:pos x="10" y="91"/>
              </a:cxn>
              <a:cxn ang="0">
                <a:pos x="11" y="88"/>
              </a:cxn>
              <a:cxn ang="0">
                <a:pos x="11" y="84"/>
              </a:cxn>
              <a:cxn ang="0">
                <a:pos x="11" y="82"/>
              </a:cxn>
              <a:cxn ang="0">
                <a:pos x="14" y="80"/>
              </a:cxn>
              <a:cxn ang="0">
                <a:pos x="12" y="79"/>
              </a:cxn>
              <a:cxn ang="0">
                <a:pos x="11" y="76"/>
              </a:cxn>
              <a:cxn ang="0">
                <a:pos x="11" y="72"/>
              </a:cxn>
              <a:cxn ang="0">
                <a:pos x="12" y="68"/>
              </a:cxn>
              <a:cxn ang="0">
                <a:pos x="13" y="65"/>
              </a:cxn>
              <a:cxn ang="0">
                <a:pos x="14" y="63"/>
              </a:cxn>
              <a:cxn ang="0">
                <a:pos x="13" y="57"/>
              </a:cxn>
              <a:cxn ang="0">
                <a:pos x="16" y="52"/>
              </a:cxn>
              <a:cxn ang="0">
                <a:pos x="17" y="50"/>
              </a:cxn>
              <a:cxn ang="0">
                <a:pos x="17" y="46"/>
              </a:cxn>
              <a:cxn ang="0">
                <a:pos x="15" y="42"/>
              </a:cxn>
              <a:cxn ang="0">
                <a:pos x="17" y="38"/>
              </a:cxn>
              <a:cxn ang="0">
                <a:pos x="18" y="32"/>
              </a:cxn>
              <a:cxn ang="0">
                <a:pos x="22" y="28"/>
              </a:cxn>
              <a:cxn ang="0">
                <a:pos x="21" y="23"/>
              </a:cxn>
              <a:cxn ang="0">
                <a:pos x="25" y="19"/>
              </a:cxn>
              <a:cxn ang="0">
                <a:pos x="25" y="16"/>
              </a:cxn>
              <a:cxn ang="0">
                <a:pos x="23" y="13"/>
              </a:cxn>
              <a:cxn ang="0">
                <a:pos x="21" y="10"/>
              </a:cxn>
              <a:cxn ang="0">
                <a:pos x="21" y="7"/>
              </a:cxn>
              <a:cxn ang="0">
                <a:pos x="20" y="4"/>
              </a:cxn>
              <a:cxn ang="0">
                <a:pos x="18" y="0"/>
              </a:cxn>
            </a:cxnLst>
            <a:rect l="0" t="0" r="r" b="b"/>
            <a:pathLst>
              <a:path w="26" h="114">
                <a:moveTo>
                  <a:pt x="18" y="0"/>
                </a:moveTo>
                <a:lnTo>
                  <a:pt x="17" y="1"/>
                </a:lnTo>
                <a:lnTo>
                  <a:pt x="17" y="2"/>
                </a:lnTo>
                <a:lnTo>
                  <a:pt x="16" y="2"/>
                </a:lnTo>
                <a:lnTo>
                  <a:pt x="16" y="5"/>
                </a:lnTo>
                <a:lnTo>
                  <a:pt x="17" y="9"/>
                </a:lnTo>
                <a:lnTo>
                  <a:pt x="17" y="12"/>
                </a:lnTo>
                <a:lnTo>
                  <a:pt x="16" y="16"/>
                </a:lnTo>
                <a:lnTo>
                  <a:pt x="15" y="17"/>
                </a:lnTo>
                <a:lnTo>
                  <a:pt x="15" y="20"/>
                </a:lnTo>
                <a:lnTo>
                  <a:pt x="15" y="25"/>
                </a:lnTo>
                <a:lnTo>
                  <a:pt x="15" y="26"/>
                </a:lnTo>
                <a:lnTo>
                  <a:pt x="14" y="28"/>
                </a:lnTo>
                <a:lnTo>
                  <a:pt x="14" y="29"/>
                </a:lnTo>
                <a:lnTo>
                  <a:pt x="14" y="31"/>
                </a:lnTo>
                <a:lnTo>
                  <a:pt x="12" y="34"/>
                </a:lnTo>
                <a:lnTo>
                  <a:pt x="13" y="37"/>
                </a:lnTo>
                <a:lnTo>
                  <a:pt x="12" y="38"/>
                </a:lnTo>
                <a:lnTo>
                  <a:pt x="12" y="41"/>
                </a:lnTo>
                <a:lnTo>
                  <a:pt x="11" y="46"/>
                </a:lnTo>
                <a:lnTo>
                  <a:pt x="11" y="49"/>
                </a:lnTo>
                <a:lnTo>
                  <a:pt x="10" y="52"/>
                </a:lnTo>
                <a:lnTo>
                  <a:pt x="9" y="55"/>
                </a:lnTo>
                <a:lnTo>
                  <a:pt x="7" y="59"/>
                </a:lnTo>
                <a:lnTo>
                  <a:pt x="6" y="59"/>
                </a:lnTo>
                <a:lnTo>
                  <a:pt x="6" y="61"/>
                </a:lnTo>
                <a:lnTo>
                  <a:pt x="7" y="65"/>
                </a:lnTo>
                <a:lnTo>
                  <a:pt x="7" y="67"/>
                </a:lnTo>
                <a:lnTo>
                  <a:pt x="6" y="68"/>
                </a:lnTo>
                <a:lnTo>
                  <a:pt x="5" y="71"/>
                </a:lnTo>
                <a:lnTo>
                  <a:pt x="5" y="72"/>
                </a:lnTo>
                <a:lnTo>
                  <a:pt x="5" y="71"/>
                </a:lnTo>
                <a:lnTo>
                  <a:pt x="5" y="74"/>
                </a:lnTo>
                <a:lnTo>
                  <a:pt x="4" y="77"/>
                </a:lnTo>
                <a:lnTo>
                  <a:pt x="5" y="77"/>
                </a:lnTo>
                <a:lnTo>
                  <a:pt x="6" y="74"/>
                </a:lnTo>
                <a:lnTo>
                  <a:pt x="6" y="72"/>
                </a:lnTo>
                <a:lnTo>
                  <a:pt x="9" y="72"/>
                </a:lnTo>
                <a:lnTo>
                  <a:pt x="9" y="74"/>
                </a:lnTo>
                <a:lnTo>
                  <a:pt x="8" y="77"/>
                </a:lnTo>
                <a:lnTo>
                  <a:pt x="8" y="78"/>
                </a:lnTo>
                <a:lnTo>
                  <a:pt x="6" y="80"/>
                </a:lnTo>
                <a:lnTo>
                  <a:pt x="4" y="81"/>
                </a:lnTo>
                <a:lnTo>
                  <a:pt x="4" y="83"/>
                </a:lnTo>
                <a:lnTo>
                  <a:pt x="2" y="85"/>
                </a:lnTo>
                <a:lnTo>
                  <a:pt x="0" y="87"/>
                </a:lnTo>
                <a:lnTo>
                  <a:pt x="0" y="92"/>
                </a:lnTo>
                <a:lnTo>
                  <a:pt x="0" y="94"/>
                </a:lnTo>
                <a:lnTo>
                  <a:pt x="1" y="97"/>
                </a:lnTo>
                <a:lnTo>
                  <a:pt x="0" y="99"/>
                </a:lnTo>
                <a:lnTo>
                  <a:pt x="2" y="103"/>
                </a:lnTo>
                <a:lnTo>
                  <a:pt x="4" y="106"/>
                </a:lnTo>
                <a:lnTo>
                  <a:pt x="9" y="109"/>
                </a:lnTo>
                <a:lnTo>
                  <a:pt x="10" y="110"/>
                </a:lnTo>
                <a:lnTo>
                  <a:pt x="12" y="111"/>
                </a:lnTo>
                <a:lnTo>
                  <a:pt x="15" y="112"/>
                </a:lnTo>
                <a:lnTo>
                  <a:pt x="17" y="112"/>
                </a:lnTo>
                <a:lnTo>
                  <a:pt x="19" y="113"/>
                </a:lnTo>
                <a:lnTo>
                  <a:pt x="23" y="114"/>
                </a:lnTo>
                <a:lnTo>
                  <a:pt x="25" y="113"/>
                </a:lnTo>
                <a:lnTo>
                  <a:pt x="26" y="112"/>
                </a:lnTo>
                <a:lnTo>
                  <a:pt x="22" y="111"/>
                </a:lnTo>
                <a:lnTo>
                  <a:pt x="21" y="111"/>
                </a:lnTo>
                <a:lnTo>
                  <a:pt x="21" y="108"/>
                </a:lnTo>
                <a:lnTo>
                  <a:pt x="21" y="105"/>
                </a:lnTo>
                <a:lnTo>
                  <a:pt x="19" y="103"/>
                </a:lnTo>
                <a:lnTo>
                  <a:pt x="14" y="103"/>
                </a:lnTo>
                <a:lnTo>
                  <a:pt x="10" y="100"/>
                </a:lnTo>
                <a:lnTo>
                  <a:pt x="9" y="99"/>
                </a:lnTo>
                <a:lnTo>
                  <a:pt x="6" y="97"/>
                </a:lnTo>
                <a:lnTo>
                  <a:pt x="8" y="94"/>
                </a:lnTo>
                <a:lnTo>
                  <a:pt x="9" y="93"/>
                </a:lnTo>
                <a:lnTo>
                  <a:pt x="9" y="92"/>
                </a:lnTo>
                <a:lnTo>
                  <a:pt x="10" y="91"/>
                </a:lnTo>
                <a:lnTo>
                  <a:pt x="10" y="89"/>
                </a:lnTo>
                <a:lnTo>
                  <a:pt x="11" y="88"/>
                </a:lnTo>
                <a:lnTo>
                  <a:pt x="12" y="87"/>
                </a:lnTo>
                <a:lnTo>
                  <a:pt x="11" y="84"/>
                </a:lnTo>
                <a:lnTo>
                  <a:pt x="13" y="83"/>
                </a:lnTo>
                <a:lnTo>
                  <a:pt x="11" y="82"/>
                </a:lnTo>
                <a:lnTo>
                  <a:pt x="13" y="81"/>
                </a:lnTo>
                <a:lnTo>
                  <a:pt x="14" y="80"/>
                </a:lnTo>
                <a:lnTo>
                  <a:pt x="11" y="80"/>
                </a:lnTo>
                <a:lnTo>
                  <a:pt x="12" y="79"/>
                </a:lnTo>
                <a:lnTo>
                  <a:pt x="12" y="77"/>
                </a:lnTo>
                <a:lnTo>
                  <a:pt x="11" y="76"/>
                </a:lnTo>
                <a:lnTo>
                  <a:pt x="11" y="74"/>
                </a:lnTo>
                <a:lnTo>
                  <a:pt x="11" y="72"/>
                </a:lnTo>
                <a:lnTo>
                  <a:pt x="11" y="70"/>
                </a:lnTo>
                <a:lnTo>
                  <a:pt x="12" y="68"/>
                </a:lnTo>
                <a:lnTo>
                  <a:pt x="12" y="66"/>
                </a:lnTo>
                <a:lnTo>
                  <a:pt x="13" y="65"/>
                </a:lnTo>
                <a:lnTo>
                  <a:pt x="13" y="64"/>
                </a:lnTo>
                <a:lnTo>
                  <a:pt x="14" y="63"/>
                </a:lnTo>
                <a:lnTo>
                  <a:pt x="13" y="60"/>
                </a:lnTo>
                <a:lnTo>
                  <a:pt x="13" y="57"/>
                </a:lnTo>
                <a:lnTo>
                  <a:pt x="16" y="55"/>
                </a:lnTo>
                <a:lnTo>
                  <a:pt x="16" y="52"/>
                </a:lnTo>
                <a:lnTo>
                  <a:pt x="16" y="51"/>
                </a:lnTo>
                <a:lnTo>
                  <a:pt x="17" y="50"/>
                </a:lnTo>
                <a:lnTo>
                  <a:pt x="17" y="47"/>
                </a:lnTo>
                <a:lnTo>
                  <a:pt x="17" y="46"/>
                </a:lnTo>
                <a:lnTo>
                  <a:pt x="16" y="43"/>
                </a:lnTo>
                <a:lnTo>
                  <a:pt x="15" y="42"/>
                </a:lnTo>
                <a:lnTo>
                  <a:pt x="16" y="39"/>
                </a:lnTo>
                <a:lnTo>
                  <a:pt x="17" y="38"/>
                </a:lnTo>
                <a:lnTo>
                  <a:pt x="17" y="35"/>
                </a:lnTo>
                <a:lnTo>
                  <a:pt x="18" y="32"/>
                </a:lnTo>
                <a:lnTo>
                  <a:pt x="20" y="29"/>
                </a:lnTo>
                <a:lnTo>
                  <a:pt x="22" y="28"/>
                </a:lnTo>
                <a:lnTo>
                  <a:pt x="21" y="27"/>
                </a:lnTo>
                <a:lnTo>
                  <a:pt x="21" y="23"/>
                </a:lnTo>
                <a:lnTo>
                  <a:pt x="21" y="22"/>
                </a:lnTo>
                <a:lnTo>
                  <a:pt x="25" y="19"/>
                </a:lnTo>
                <a:lnTo>
                  <a:pt x="26" y="16"/>
                </a:lnTo>
                <a:lnTo>
                  <a:pt x="25" y="16"/>
                </a:lnTo>
                <a:lnTo>
                  <a:pt x="23" y="16"/>
                </a:lnTo>
                <a:lnTo>
                  <a:pt x="23" y="13"/>
                </a:lnTo>
                <a:lnTo>
                  <a:pt x="22" y="11"/>
                </a:lnTo>
                <a:lnTo>
                  <a:pt x="21" y="10"/>
                </a:lnTo>
                <a:lnTo>
                  <a:pt x="21" y="9"/>
                </a:lnTo>
                <a:lnTo>
                  <a:pt x="21" y="7"/>
                </a:lnTo>
                <a:lnTo>
                  <a:pt x="22" y="6"/>
                </a:lnTo>
                <a:lnTo>
                  <a:pt x="20" y="4"/>
                </a:lnTo>
                <a:lnTo>
                  <a:pt x="20" y="1"/>
                </a:lnTo>
                <a:lnTo>
                  <a:pt x="18" y="0"/>
                </a:lnTo>
                <a:close/>
              </a:path>
            </a:pathLst>
          </a:custGeom>
          <a:noFill/>
          <a:ln w="9525">
            <a:noFill/>
            <a:round/>
            <a:headEnd/>
            <a:tailEnd/>
          </a:ln>
        </xdr:spPr>
      </xdr:sp>
      <xdr:sp macro="" textlink="">
        <xdr:nvSpPr>
          <xdr:cNvPr id="53" name="Freeform 39">
            <a:hlinkClick xmlns:r="http://schemas.openxmlformats.org/officeDocument/2006/relationships" r:id="rId6" tooltip="Brazil - 96,213"/>
          </xdr:cNvPr>
          <xdr:cNvSpPr>
            <a:spLocks/>
          </xdr:cNvSpPr>
        </xdr:nvSpPr>
        <xdr:spPr bwMode="auto">
          <a:xfrm>
            <a:off x="609" y="307"/>
            <a:ext cx="117" cy="116"/>
          </a:xfrm>
          <a:custGeom>
            <a:avLst/>
            <a:gdLst/>
            <a:ahLst/>
            <a:cxnLst>
              <a:cxn ang="0">
                <a:pos x="88" y="23"/>
              </a:cxn>
              <a:cxn ang="0">
                <a:pos x="88" y="24"/>
              </a:cxn>
              <a:cxn ang="0">
                <a:pos x="96" y="24"/>
              </a:cxn>
              <a:cxn ang="0">
                <a:pos x="110" y="30"/>
              </a:cxn>
              <a:cxn ang="0">
                <a:pos x="112" y="47"/>
              </a:cxn>
              <a:cxn ang="0">
                <a:pos x="109" y="50"/>
              </a:cxn>
              <a:cxn ang="0">
                <a:pos x="105" y="54"/>
              </a:cxn>
              <a:cxn ang="0">
                <a:pos x="104" y="60"/>
              </a:cxn>
              <a:cxn ang="0">
                <a:pos x="102" y="74"/>
              </a:cxn>
              <a:cxn ang="0">
                <a:pos x="95" y="84"/>
              </a:cxn>
              <a:cxn ang="0">
                <a:pos x="91" y="84"/>
              </a:cxn>
              <a:cxn ang="0">
                <a:pos x="88" y="84"/>
              </a:cxn>
              <a:cxn ang="0">
                <a:pos x="85" y="87"/>
              </a:cxn>
              <a:cxn ang="0">
                <a:pos x="78" y="91"/>
              </a:cxn>
              <a:cxn ang="0">
                <a:pos x="75" y="91"/>
              </a:cxn>
              <a:cxn ang="0">
                <a:pos x="75" y="94"/>
              </a:cxn>
              <a:cxn ang="0">
                <a:pos x="75" y="101"/>
              </a:cxn>
              <a:cxn ang="0">
                <a:pos x="66" y="111"/>
              </a:cxn>
              <a:cxn ang="0">
                <a:pos x="68" y="106"/>
              </a:cxn>
              <a:cxn ang="0">
                <a:pos x="66" y="109"/>
              </a:cxn>
              <a:cxn ang="0">
                <a:pos x="61" y="116"/>
              </a:cxn>
              <a:cxn ang="0">
                <a:pos x="59" y="111"/>
              </a:cxn>
              <a:cxn ang="0">
                <a:pos x="51" y="105"/>
              </a:cxn>
              <a:cxn ang="0">
                <a:pos x="57" y="99"/>
              </a:cxn>
              <a:cxn ang="0">
                <a:pos x="59" y="92"/>
              </a:cxn>
              <a:cxn ang="0">
                <a:pos x="55" y="87"/>
              </a:cxn>
              <a:cxn ang="0">
                <a:pos x="51" y="82"/>
              </a:cxn>
              <a:cxn ang="0">
                <a:pos x="47" y="74"/>
              </a:cxn>
              <a:cxn ang="0">
                <a:pos x="46" y="66"/>
              </a:cxn>
              <a:cxn ang="0">
                <a:pos x="41" y="61"/>
              </a:cxn>
              <a:cxn ang="0">
                <a:pos x="33" y="54"/>
              </a:cxn>
              <a:cxn ang="0">
                <a:pos x="26" y="45"/>
              </a:cxn>
              <a:cxn ang="0">
                <a:pos x="16" y="49"/>
              </a:cxn>
              <a:cxn ang="0">
                <a:pos x="6" y="46"/>
              </a:cxn>
              <a:cxn ang="0">
                <a:pos x="1" y="39"/>
              </a:cxn>
              <a:cxn ang="0">
                <a:pos x="2" y="34"/>
              </a:cxn>
              <a:cxn ang="0">
                <a:pos x="11" y="28"/>
              </a:cxn>
              <a:cxn ang="0">
                <a:pos x="12" y="16"/>
              </a:cxn>
              <a:cxn ang="0">
                <a:pos x="12" y="12"/>
              </a:cxn>
              <a:cxn ang="0">
                <a:pos x="20" y="9"/>
              </a:cxn>
              <a:cxn ang="0">
                <a:pos x="25" y="14"/>
              </a:cxn>
              <a:cxn ang="0">
                <a:pos x="30" y="8"/>
              </a:cxn>
              <a:cxn ang="0">
                <a:pos x="30" y="4"/>
              </a:cxn>
              <a:cxn ang="0">
                <a:pos x="35" y="3"/>
              </a:cxn>
              <a:cxn ang="0">
                <a:pos x="40" y="0"/>
              </a:cxn>
              <a:cxn ang="0">
                <a:pos x="43" y="4"/>
              </a:cxn>
              <a:cxn ang="0">
                <a:pos x="44" y="12"/>
              </a:cxn>
              <a:cxn ang="0">
                <a:pos x="49" y="11"/>
              </a:cxn>
              <a:cxn ang="0">
                <a:pos x="54" y="8"/>
              </a:cxn>
              <a:cxn ang="0">
                <a:pos x="60" y="9"/>
              </a:cxn>
              <a:cxn ang="0">
                <a:pos x="67" y="3"/>
              </a:cxn>
              <a:cxn ang="0">
                <a:pos x="69" y="9"/>
              </a:cxn>
              <a:cxn ang="0">
                <a:pos x="72" y="12"/>
              </a:cxn>
              <a:cxn ang="0">
                <a:pos x="65" y="20"/>
              </a:cxn>
              <a:cxn ang="0">
                <a:pos x="68" y="21"/>
              </a:cxn>
              <a:cxn ang="0">
                <a:pos x="68" y="23"/>
              </a:cxn>
              <a:cxn ang="0">
                <a:pos x="69" y="21"/>
              </a:cxn>
              <a:cxn ang="0">
                <a:pos x="75" y="20"/>
              </a:cxn>
              <a:cxn ang="0">
                <a:pos x="77" y="18"/>
              </a:cxn>
              <a:cxn ang="0">
                <a:pos x="82" y="18"/>
              </a:cxn>
              <a:cxn ang="0">
                <a:pos x="84" y="20"/>
              </a:cxn>
              <a:cxn ang="0">
                <a:pos x="86" y="21"/>
              </a:cxn>
            </a:cxnLst>
            <a:rect l="0" t="0" r="r" b="b"/>
            <a:pathLst>
              <a:path w="117" h="116">
                <a:moveTo>
                  <a:pt x="87" y="21"/>
                </a:moveTo>
                <a:lnTo>
                  <a:pt x="88" y="22"/>
                </a:lnTo>
                <a:lnTo>
                  <a:pt x="87" y="23"/>
                </a:lnTo>
                <a:lnTo>
                  <a:pt x="88" y="22"/>
                </a:lnTo>
                <a:lnTo>
                  <a:pt x="88" y="23"/>
                </a:lnTo>
                <a:lnTo>
                  <a:pt x="87" y="26"/>
                </a:lnTo>
                <a:lnTo>
                  <a:pt x="88" y="24"/>
                </a:lnTo>
                <a:lnTo>
                  <a:pt x="88" y="23"/>
                </a:lnTo>
                <a:lnTo>
                  <a:pt x="89" y="23"/>
                </a:lnTo>
                <a:lnTo>
                  <a:pt x="88" y="24"/>
                </a:lnTo>
                <a:lnTo>
                  <a:pt x="89" y="24"/>
                </a:lnTo>
                <a:lnTo>
                  <a:pt x="90" y="23"/>
                </a:lnTo>
                <a:lnTo>
                  <a:pt x="91" y="23"/>
                </a:lnTo>
                <a:lnTo>
                  <a:pt x="95" y="24"/>
                </a:lnTo>
                <a:lnTo>
                  <a:pt x="96" y="24"/>
                </a:lnTo>
                <a:lnTo>
                  <a:pt x="98" y="25"/>
                </a:lnTo>
                <a:lnTo>
                  <a:pt x="98" y="24"/>
                </a:lnTo>
                <a:lnTo>
                  <a:pt x="101" y="24"/>
                </a:lnTo>
                <a:lnTo>
                  <a:pt x="106" y="27"/>
                </a:lnTo>
                <a:lnTo>
                  <a:pt x="110" y="30"/>
                </a:lnTo>
                <a:lnTo>
                  <a:pt x="115" y="31"/>
                </a:lnTo>
                <a:lnTo>
                  <a:pt x="117" y="37"/>
                </a:lnTo>
                <a:lnTo>
                  <a:pt x="117" y="40"/>
                </a:lnTo>
                <a:lnTo>
                  <a:pt x="115" y="43"/>
                </a:lnTo>
                <a:lnTo>
                  <a:pt x="112" y="47"/>
                </a:lnTo>
                <a:lnTo>
                  <a:pt x="110" y="48"/>
                </a:lnTo>
                <a:lnTo>
                  <a:pt x="110" y="49"/>
                </a:lnTo>
                <a:lnTo>
                  <a:pt x="109" y="49"/>
                </a:lnTo>
                <a:lnTo>
                  <a:pt x="110" y="49"/>
                </a:lnTo>
                <a:lnTo>
                  <a:pt x="109" y="50"/>
                </a:lnTo>
                <a:lnTo>
                  <a:pt x="109" y="49"/>
                </a:lnTo>
                <a:lnTo>
                  <a:pt x="108" y="52"/>
                </a:lnTo>
                <a:lnTo>
                  <a:pt x="106" y="54"/>
                </a:lnTo>
                <a:lnTo>
                  <a:pt x="105" y="53"/>
                </a:lnTo>
                <a:lnTo>
                  <a:pt x="105" y="54"/>
                </a:lnTo>
                <a:lnTo>
                  <a:pt x="104" y="56"/>
                </a:lnTo>
                <a:lnTo>
                  <a:pt x="104" y="57"/>
                </a:lnTo>
                <a:lnTo>
                  <a:pt x="104" y="58"/>
                </a:lnTo>
                <a:lnTo>
                  <a:pt x="105" y="57"/>
                </a:lnTo>
                <a:lnTo>
                  <a:pt x="104" y="60"/>
                </a:lnTo>
                <a:lnTo>
                  <a:pt x="105" y="63"/>
                </a:lnTo>
                <a:lnTo>
                  <a:pt x="104" y="67"/>
                </a:lnTo>
                <a:lnTo>
                  <a:pt x="104" y="69"/>
                </a:lnTo>
                <a:lnTo>
                  <a:pt x="102" y="70"/>
                </a:lnTo>
                <a:lnTo>
                  <a:pt x="102" y="74"/>
                </a:lnTo>
                <a:lnTo>
                  <a:pt x="98" y="79"/>
                </a:lnTo>
                <a:lnTo>
                  <a:pt x="98" y="81"/>
                </a:lnTo>
                <a:lnTo>
                  <a:pt x="96" y="82"/>
                </a:lnTo>
                <a:lnTo>
                  <a:pt x="95" y="83"/>
                </a:lnTo>
                <a:lnTo>
                  <a:pt x="95" y="84"/>
                </a:lnTo>
                <a:lnTo>
                  <a:pt x="92" y="84"/>
                </a:lnTo>
                <a:lnTo>
                  <a:pt x="92" y="83"/>
                </a:lnTo>
                <a:lnTo>
                  <a:pt x="91" y="83"/>
                </a:lnTo>
                <a:lnTo>
                  <a:pt x="92" y="84"/>
                </a:lnTo>
                <a:lnTo>
                  <a:pt x="91" y="84"/>
                </a:lnTo>
                <a:lnTo>
                  <a:pt x="89" y="85"/>
                </a:lnTo>
                <a:lnTo>
                  <a:pt x="91" y="84"/>
                </a:lnTo>
                <a:lnTo>
                  <a:pt x="90" y="84"/>
                </a:lnTo>
                <a:lnTo>
                  <a:pt x="89" y="85"/>
                </a:lnTo>
                <a:lnTo>
                  <a:pt x="88" y="84"/>
                </a:lnTo>
                <a:lnTo>
                  <a:pt x="87" y="85"/>
                </a:lnTo>
                <a:lnTo>
                  <a:pt x="88" y="85"/>
                </a:lnTo>
                <a:lnTo>
                  <a:pt x="87" y="85"/>
                </a:lnTo>
                <a:lnTo>
                  <a:pt x="85" y="86"/>
                </a:lnTo>
                <a:lnTo>
                  <a:pt x="85" y="87"/>
                </a:lnTo>
                <a:lnTo>
                  <a:pt x="84" y="87"/>
                </a:lnTo>
                <a:lnTo>
                  <a:pt x="83" y="87"/>
                </a:lnTo>
                <a:lnTo>
                  <a:pt x="82" y="87"/>
                </a:lnTo>
                <a:lnTo>
                  <a:pt x="77" y="90"/>
                </a:lnTo>
                <a:lnTo>
                  <a:pt x="78" y="91"/>
                </a:lnTo>
                <a:lnTo>
                  <a:pt x="77" y="92"/>
                </a:lnTo>
                <a:lnTo>
                  <a:pt x="77" y="91"/>
                </a:lnTo>
                <a:lnTo>
                  <a:pt x="76" y="91"/>
                </a:lnTo>
                <a:lnTo>
                  <a:pt x="76" y="92"/>
                </a:lnTo>
                <a:lnTo>
                  <a:pt x="75" y="91"/>
                </a:lnTo>
                <a:lnTo>
                  <a:pt x="76" y="92"/>
                </a:lnTo>
                <a:lnTo>
                  <a:pt x="75" y="93"/>
                </a:lnTo>
                <a:lnTo>
                  <a:pt x="76" y="93"/>
                </a:lnTo>
                <a:lnTo>
                  <a:pt x="76" y="94"/>
                </a:lnTo>
                <a:lnTo>
                  <a:pt x="75" y="94"/>
                </a:lnTo>
                <a:lnTo>
                  <a:pt x="76" y="97"/>
                </a:lnTo>
                <a:lnTo>
                  <a:pt x="76" y="99"/>
                </a:lnTo>
                <a:lnTo>
                  <a:pt x="75" y="101"/>
                </a:lnTo>
                <a:lnTo>
                  <a:pt x="75" y="100"/>
                </a:lnTo>
                <a:lnTo>
                  <a:pt x="75" y="101"/>
                </a:lnTo>
                <a:lnTo>
                  <a:pt x="72" y="103"/>
                </a:lnTo>
                <a:lnTo>
                  <a:pt x="69" y="108"/>
                </a:lnTo>
                <a:lnTo>
                  <a:pt x="65" y="112"/>
                </a:lnTo>
                <a:lnTo>
                  <a:pt x="65" y="111"/>
                </a:lnTo>
                <a:lnTo>
                  <a:pt x="66" y="111"/>
                </a:lnTo>
                <a:lnTo>
                  <a:pt x="68" y="110"/>
                </a:lnTo>
                <a:lnTo>
                  <a:pt x="68" y="108"/>
                </a:lnTo>
                <a:lnTo>
                  <a:pt x="70" y="107"/>
                </a:lnTo>
                <a:lnTo>
                  <a:pt x="70" y="106"/>
                </a:lnTo>
                <a:lnTo>
                  <a:pt x="68" y="106"/>
                </a:lnTo>
                <a:lnTo>
                  <a:pt x="68" y="105"/>
                </a:lnTo>
                <a:lnTo>
                  <a:pt x="68" y="108"/>
                </a:lnTo>
                <a:lnTo>
                  <a:pt x="67" y="107"/>
                </a:lnTo>
                <a:lnTo>
                  <a:pt x="67" y="108"/>
                </a:lnTo>
                <a:lnTo>
                  <a:pt x="66" y="109"/>
                </a:lnTo>
                <a:lnTo>
                  <a:pt x="65" y="110"/>
                </a:lnTo>
                <a:lnTo>
                  <a:pt x="65" y="111"/>
                </a:lnTo>
                <a:lnTo>
                  <a:pt x="65" y="112"/>
                </a:lnTo>
                <a:lnTo>
                  <a:pt x="64" y="114"/>
                </a:lnTo>
                <a:lnTo>
                  <a:pt x="61" y="116"/>
                </a:lnTo>
                <a:lnTo>
                  <a:pt x="61" y="114"/>
                </a:lnTo>
                <a:lnTo>
                  <a:pt x="62" y="113"/>
                </a:lnTo>
                <a:lnTo>
                  <a:pt x="61" y="112"/>
                </a:lnTo>
                <a:lnTo>
                  <a:pt x="60" y="111"/>
                </a:lnTo>
                <a:lnTo>
                  <a:pt x="59" y="111"/>
                </a:lnTo>
                <a:lnTo>
                  <a:pt x="58" y="110"/>
                </a:lnTo>
                <a:lnTo>
                  <a:pt x="56" y="109"/>
                </a:lnTo>
                <a:lnTo>
                  <a:pt x="55" y="108"/>
                </a:lnTo>
                <a:lnTo>
                  <a:pt x="54" y="108"/>
                </a:lnTo>
                <a:lnTo>
                  <a:pt x="51" y="105"/>
                </a:lnTo>
                <a:lnTo>
                  <a:pt x="50" y="105"/>
                </a:lnTo>
                <a:lnTo>
                  <a:pt x="50" y="106"/>
                </a:lnTo>
                <a:lnTo>
                  <a:pt x="49" y="106"/>
                </a:lnTo>
                <a:lnTo>
                  <a:pt x="54" y="100"/>
                </a:lnTo>
                <a:lnTo>
                  <a:pt x="57" y="99"/>
                </a:lnTo>
                <a:lnTo>
                  <a:pt x="57" y="98"/>
                </a:lnTo>
                <a:lnTo>
                  <a:pt x="60" y="97"/>
                </a:lnTo>
                <a:lnTo>
                  <a:pt x="60" y="94"/>
                </a:lnTo>
                <a:lnTo>
                  <a:pt x="60" y="92"/>
                </a:lnTo>
                <a:lnTo>
                  <a:pt x="59" y="92"/>
                </a:lnTo>
                <a:lnTo>
                  <a:pt x="58" y="92"/>
                </a:lnTo>
                <a:lnTo>
                  <a:pt x="59" y="88"/>
                </a:lnTo>
                <a:lnTo>
                  <a:pt x="58" y="87"/>
                </a:lnTo>
                <a:lnTo>
                  <a:pt x="57" y="87"/>
                </a:lnTo>
                <a:lnTo>
                  <a:pt x="55" y="87"/>
                </a:lnTo>
                <a:lnTo>
                  <a:pt x="55" y="83"/>
                </a:lnTo>
                <a:lnTo>
                  <a:pt x="54" y="82"/>
                </a:lnTo>
                <a:lnTo>
                  <a:pt x="53" y="82"/>
                </a:lnTo>
                <a:lnTo>
                  <a:pt x="52" y="82"/>
                </a:lnTo>
                <a:lnTo>
                  <a:pt x="51" y="82"/>
                </a:lnTo>
                <a:lnTo>
                  <a:pt x="48" y="82"/>
                </a:lnTo>
                <a:lnTo>
                  <a:pt x="48" y="78"/>
                </a:lnTo>
                <a:lnTo>
                  <a:pt x="47" y="76"/>
                </a:lnTo>
                <a:lnTo>
                  <a:pt x="48" y="75"/>
                </a:lnTo>
                <a:lnTo>
                  <a:pt x="47" y="74"/>
                </a:lnTo>
                <a:lnTo>
                  <a:pt x="49" y="72"/>
                </a:lnTo>
                <a:lnTo>
                  <a:pt x="49" y="70"/>
                </a:lnTo>
                <a:lnTo>
                  <a:pt x="49" y="68"/>
                </a:lnTo>
                <a:lnTo>
                  <a:pt x="46" y="67"/>
                </a:lnTo>
                <a:lnTo>
                  <a:pt x="46" y="66"/>
                </a:lnTo>
                <a:lnTo>
                  <a:pt x="47" y="64"/>
                </a:lnTo>
                <a:lnTo>
                  <a:pt x="41" y="64"/>
                </a:lnTo>
                <a:lnTo>
                  <a:pt x="41" y="62"/>
                </a:lnTo>
                <a:lnTo>
                  <a:pt x="40" y="61"/>
                </a:lnTo>
                <a:lnTo>
                  <a:pt x="41" y="61"/>
                </a:lnTo>
                <a:lnTo>
                  <a:pt x="40" y="57"/>
                </a:lnTo>
                <a:lnTo>
                  <a:pt x="39" y="56"/>
                </a:lnTo>
                <a:lnTo>
                  <a:pt x="36" y="56"/>
                </a:lnTo>
                <a:lnTo>
                  <a:pt x="35" y="55"/>
                </a:lnTo>
                <a:lnTo>
                  <a:pt x="33" y="54"/>
                </a:lnTo>
                <a:lnTo>
                  <a:pt x="32" y="54"/>
                </a:lnTo>
                <a:lnTo>
                  <a:pt x="29" y="53"/>
                </a:lnTo>
                <a:lnTo>
                  <a:pt x="27" y="52"/>
                </a:lnTo>
                <a:lnTo>
                  <a:pt x="26" y="49"/>
                </a:lnTo>
                <a:lnTo>
                  <a:pt x="26" y="45"/>
                </a:lnTo>
                <a:lnTo>
                  <a:pt x="22" y="45"/>
                </a:lnTo>
                <a:lnTo>
                  <a:pt x="19" y="48"/>
                </a:lnTo>
                <a:lnTo>
                  <a:pt x="18" y="48"/>
                </a:lnTo>
                <a:lnTo>
                  <a:pt x="17" y="49"/>
                </a:lnTo>
                <a:lnTo>
                  <a:pt x="16" y="49"/>
                </a:lnTo>
                <a:lnTo>
                  <a:pt x="13" y="49"/>
                </a:lnTo>
                <a:lnTo>
                  <a:pt x="10" y="49"/>
                </a:lnTo>
                <a:lnTo>
                  <a:pt x="10" y="44"/>
                </a:lnTo>
                <a:lnTo>
                  <a:pt x="8" y="46"/>
                </a:lnTo>
                <a:lnTo>
                  <a:pt x="6" y="46"/>
                </a:lnTo>
                <a:lnTo>
                  <a:pt x="5" y="44"/>
                </a:lnTo>
                <a:lnTo>
                  <a:pt x="2" y="44"/>
                </a:lnTo>
                <a:lnTo>
                  <a:pt x="3" y="43"/>
                </a:lnTo>
                <a:lnTo>
                  <a:pt x="1" y="41"/>
                </a:lnTo>
                <a:lnTo>
                  <a:pt x="1" y="39"/>
                </a:lnTo>
                <a:lnTo>
                  <a:pt x="0" y="38"/>
                </a:lnTo>
                <a:lnTo>
                  <a:pt x="1" y="38"/>
                </a:lnTo>
                <a:lnTo>
                  <a:pt x="1" y="36"/>
                </a:lnTo>
                <a:lnTo>
                  <a:pt x="3" y="35"/>
                </a:lnTo>
                <a:lnTo>
                  <a:pt x="2" y="34"/>
                </a:lnTo>
                <a:lnTo>
                  <a:pt x="3" y="31"/>
                </a:lnTo>
                <a:lnTo>
                  <a:pt x="6" y="29"/>
                </a:lnTo>
                <a:lnTo>
                  <a:pt x="9" y="29"/>
                </a:lnTo>
                <a:lnTo>
                  <a:pt x="9" y="28"/>
                </a:lnTo>
                <a:lnTo>
                  <a:pt x="11" y="28"/>
                </a:lnTo>
                <a:lnTo>
                  <a:pt x="11" y="29"/>
                </a:lnTo>
                <a:lnTo>
                  <a:pt x="12" y="28"/>
                </a:lnTo>
                <a:lnTo>
                  <a:pt x="14" y="20"/>
                </a:lnTo>
                <a:lnTo>
                  <a:pt x="13" y="17"/>
                </a:lnTo>
                <a:lnTo>
                  <a:pt x="12" y="16"/>
                </a:lnTo>
                <a:lnTo>
                  <a:pt x="12" y="14"/>
                </a:lnTo>
                <a:lnTo>
                  <a:pt x="13" y="14"/>
                </a:lnTo>
                <a:lnTo>
                  <a:pt x="15" y="14"/>
                </a:lnTo>
                <a:lnTo>
                  <a:pt x="14" y="13"/>
                </a:lnTo>
                <a:lnTo>
                  <a:pt x="12" y="12"/>
                </a:lnTo>
                <a:lnTo>
                  <a:pt x="12" y="11"/>
                </a:lnTo>
                <a:lnTo>
                  <a:pt x="17" y="11"/>
                </a:lnTo>
                <a:lnTo>
                  <a:pt x="17" y="10"/>
                </a:lnTo>
                <a:lnTo>
                  <a:pt x="18" y="11"/>
                </a:lnTo>
                <a:lnTo>
                  <a:pt x="20" y="9"/>
                </a:lnTo>
                <a:lnTo>
                  <a:pt x="21" y="11"/>
                </a:lnTo>
                <a:lnTo>
                  <a:pt x="21" y="12"/>
                </a:lnTo>
                <a:lnTo>
                  <a:pt x="23" y="13"/>
                </a:lnTo>
                <a:lnTo>
                  <a:pt x="25" y="13"/>
                </a:lnTo>
                <a:lnTo>
                  <a:pt x="25" y="14"/>
                </a:lnTo>
                <a:lnTo>
                  <a:pt x="26" y="12"/>
                </a:lnTo>
                <a:lnTo>
                  <a:pt x="29" y="11"/>
                </a:lnTo>
                <a:lnTo>
                  <a:pt x="30" y="10"/>
                </a:lnTo>
                <a:lnTo>
                  <a:pt x="32" y="9"/>
                </a:lnTo>
                <a:lnTo>
                  <a:pt x="30" y="8"/>
                </a:lnTo>
                <a:lnTo>
                  <a:pt x="29" y="5"/>
                </a:lnTo>
                <a:lnTo>
                  <a:pt x="27" y="3"/>
                </a:lnTo>
                <a:lnTo>
                  <a:pt x="28" y="4"/>
                </a:lnTo>
                <a:lnTo>
                  <a:pt x="29" y="4"/>
                </a:lnTo>
                <a:lnTo>
                  <a:pt x="30" y="4"/>
                </a:lnTo>
                <a:lnTo>
                  <a:pt x="32" y="4"/>
                </a:lnTo>
                <a:lnTo>
                  <a:pt x="33" y="5"/>
                </a:lnTo>
                <a:lnTo>
                  <a:pt x="34" y="5"/>
                </a:lnTo>
                <a:lnTo>
                  <a:pt x="34" y="4"/>
                </a:lnTo>
                <a:lnTo>
                  <a:pt x="35" y="3"/>
                </a:lnTo>
                <a:lnTo>
                  <a:pt x="36" y="3"/>
                </a:lnTo>
                <a:lnTo>
                  <a:pt x="38" y="2"/>
                </a:lnTo>
                <a:lnTo>
                  <a:pt x="39" y="2"/>
                </a:lnTo>
                <a:lnTo>
                  <a:pt x="40" y="1"/>
                </a:lnTo>
                <a:lnTo>
                  <a:pt x="40" y="0"/>
                </a:lnTo>
                <a:lnTo>
                  <a:pt x="41" y="0"/>
                </a:lnTo>
                <a:lnTo>
                  <a:pt x="42" y="1"/>
                </a:lnTo>
                <a:lnTo>
                  <a:pt x="41" y="2"/>
                </a:lnTo>
                <a:lnTo>
                  <a:pt x="43" y="3"/>
                </a:lnTo>
                <a:lnTo>
                  <a:pt x="43" y="4"/>
                </a:lnTo>
                <a:lnTo>
                  <a:pt x="42" y="5"/>
                </a:lnTo>
                <a:lnTo>
                  <a:pt x="42" y="8"/>
                </a:lnTo>
                <a:lnTo>
                  <a:pt x="43" y="9"/>
                </a:lnTo>
                <a:lnTo>
                  <a:pt x="43" y="10"/>
                </a:lnTo>
                <a:lnTo>
                  <a:pt x="44" y="12"/>
                </a:lnTo>
                <a:lnTo>
                  <a:pt x="45" y="12"/>
                </a:lnTo>
                <a:lnTo>
                  <a:pt x="46" y="12"/>
                </a:lnTo>
                <a:lnTo>
                  <a:pt x="47" y="11"/>
                </a:lnTo>
                <a:lnTo>
                  <a:pt x="48" y="11"/>
                </a:lnTo>
                <a:lnTo>
                  <a:pt x="49" y="11"/>
                </a:lnTo>
                <a:lnTo>
                  <a:pt x="50" y="10"/>
                </a:lnTo>
                <a:lnTo>
                  <a:pt x="52" y="10"/>
                </a:lnTo>
                <a:lnTo>
                  <a:pt x="54" y="10"/>
                </a:lnTo>
                <a:lnTo>
                  <a:pt x="53" y="9"/>
                </a:lnTo>
                <a:lnTo>
                  <a:pt x="54" y="8"/>
                </a:lnTo>
                <a:lnTo>
                  <a:pt x="54" y="9"/>
                </a:lnTo>
                <a:lnTo>
                  <a:pt x="57" y="8"/>
                </a:lnTo>
                <a:lnTo>
                  <a:pt x="58" y="9"/>
                </a:lnTo>
                <a:lnTo>
                  <a:pt x="59" y="9"/>
                </a:lnTo>
                <a:lnTo>
                  <a:pt x="60" y="9"/>
                </a:lnTo>
                <a:lnTo>
                  <a:pt x="63" y="9"/>
                </a:lnTo>
                <a:lnTo>
                  <a:pt x="64" y="8"/>
                </a:lnTo>
                <a:lnTo>
                  <a:pt x="65" y="6"/>
                </a:lnTo>
                <a:lnTo>
                  <a:pt x="66" y="4"/>
                </a:lnTo>
                <a:lnTo>
                  <a:pt x="67" y="3"/>
                </a:lnTo>
                <a:lnTo>
                  <a:pt x="67" y="4"/>
                </a:lnTo>
                <a:lnTo>
                  <a:pt x="67" y="3"/>
                </a:lnTo>
                <a:lnTo>
                  <a:pt x="68" y="4"/>
                </a:lnTo>
                <a:lnTo>
                  <a:pt x="68" y="7"/>
                </a:lnTo>
                <a:lnTo>
                  <a:pt x="69" y="9"/>
                </a:lnTo>
                <a:lnTo>
                  <a:pt x="70" y="10"/>
                </a:lnTo>
                <a:lnTo>
                  <a:pt x="72" y="11"/>
                </a:lnTo>
                <a:lnTo>
                  <a:pt x="72" y="12"/>
                </a:lnTo>
                <a:lnTo>
                  <a:pt x="71" y="12"/>
                </a:lnTo>
                <a:lnTo>
                  <a:pt x="72" y="12"/>
                </a:lnTo>
                <a:lnTo>
                  <a:pt x="68" y="16"/>
                </a:lnTo>
                <a:lnTo>
                  <a:pt x="66" y="18"/>
                </a:lnTo>
                <a:lnTo>
                  <a:pt x="66" y="20"/>
                </a:lnTo>
                <a:lnTo>
                  <a:pt x="63" y="21"/>
                </a:lnTo>
                <a:lnTo>
                  <a:pt x="65" y="20"/>
                </a:lnTo>
                <a:lnTo>
                  <a:pt x="65" y="21"/>
                </a:lnTo>
                <a:lnTo>
                  <a:pt x="69" y="18"/>
                </a:lnTo>
                <a:lnTo>
                  <a:pt x="69" y="20"/>
                </a:lnTo>
                <a:lnTo>
                  <a:pt x="69" y="21"/>
                </a:lnTo>
                <a:lnTo>
                  <a:pt x="68" y="21"/>
                </a:lnTo>
                <a:lnTo>
                  <a:pt x="67" y="22"/>
                </a:lnTo>
                <a:lnTo>
                  <a:pt x="67" y="23"/>
                </a:lnTo>
                <a:lnTo>
                  <a:pt x="68" y="21"/>
                </a:lnTo>
                <a:lnTo>
                  <a:pt x="68" y="22"/>
                </a:lnTo>
                <a:lnTo>
                  <a:pt x="68" y="23"/>
                </a:lnTo>
                <a:lnTo>
                  <a:pt x="69" y="23"/>
                </a:lnTo>
                <a:lnTo>
                  <a:pt x="68" y="23"/>
                </a:lnTo>
                <a:lnTo>
                  <a:pt x="68" y="22"/>
                </a:lnTo>
                <a:lnTo>
                  <a:pt x="69" y="22"/>
                </a:lnTo>
                <a:lnTo>
                  <a:pt x="69" y="21"/>
                </a:lnTo>
                <a:lnTo>
                  <a:pt x="70" y="22"/>
                </a:lnTo>
                <a:lnTo>
                  <a:pt x="74" y="21"/>
                </a:lnTo>
                <a:lnTo>
                  <a:pt x="73" y="23"/>
                </a:lnTo>
                <a:lnTo>
                  <a:pt x="74" y="21"/>
                </a:lnTo>
                <a:lnTo>
                  <a:pt x="75" y="20"/>
                </a:lnTo>
                <a:lnTo>
                  <a:pt x="76" y="21"/>
                </a:lnTo>
                <a:lnTo>
                  <a:pt x="76" y="20"/>
                </a:lnTo>
                <a:lnTo>
                  <a:pt x="77" y="20"/>
                </a:lnTo>
                <a:lnTo>
                  <a:pt x="76" y="20"/>
                </a:lnTo>
                <a:lnTo>
                  <a:pt x="77" y="18"/>
                </a:lnTo>
                <a:lnTo>
                  <a:pt x="78" y="18"/>
                </a:lnTo>
                <a:lnTo>
                  <a:pt x="79" y="18"/>
                </a:lnTo>
                <a:lnTo>
                  <a:pt x="80" y="18"/>
                </a:lnTo>
                <a:lnTo>
                  <a:pt x="81" y="18"/>
                </a:lnTo>
                <a:lnTo>
                  <a:pt x="82" y="18"/>
                </a:lnTo>
                <a:lnTo>
                  <a:pt x="82" y="19"/>
                </a:lnTo>
                <a:lnTo>
                  <a:pt x="83" y="19"/>
                </a:lnTo>
                <a:lnTo>
                  <a:pt x="84" y="20"/>
                </a:lnTo>
                <a:lnTo>
                  <a:pt x="84" y="19"/>
                </a:lnTo>
                <a:lnTo>
                  <a:pt x="84" y="20"/>
                </a:lnTo>
                <a:lnTo>
                  <a:pt x="85" y="20"/>
                </a:lnTo>
                <a:lnTo>
                  <a:pt x="85" y="21"/>
                </a:lnTo>
                <a:lnTo>
                  <a:pt x="86" y="20"/>
                </a:lnTo>
                <a:lnTo>
                  <a:pt x="87" y="20"/>
                </a:lnTo>
                <a:lnTo>
                  <a:pt x="86" y="21"/>
                </a:lnTo>
                <a:lnTo>
                  <a:pt x="87" y="21"/>
                </a:lnTo>
                <a:close/>
              </a:path>
            </a:pathLst>
          </a:custGeom>
          <a:noFill/>
          <a:ln w="9525">
            <a:noFill/>
            <a:round/>
            <a:headEnd/>
            <a:tailEnd/>
          </a:ln>
        </xdr:spPr>
      </xdr:sp>
      <xdr:sp macro="" textlink="">
        <xdr:nvSpPr>
          <xdr:cNvPr id="54" name="Freeform 38">
            <a:hlinkClick xmlns:r="http://schemas.openxmlformats.org/officeDocument/2006/relationships" r:id="rId7" tooltip="Malaysia - 99,023"/>
          </xdr:cNvPr>
          <xdr:cNvSpPr>
            <a:spLocks/>
          </xdr:cNvSpPr>
        </xdr:nvSpPr>
        <xdr:spPr bwMode="auto">
          <a:xfrm>
            <a:off x="1128" y="303"/>
            <a:ext cx="12" cy="16"/>
          </a:xfrm>
          <a:custGeom>
            <a:avLst/>
            <a:gdLst/>
            <a:ahLst/>
            <a:cxnLst>
              <a:cxn ang="0">
                <a:pos x="0" y="1"/>
              </a:cxn>
              <a:cxn ang="0">
                <a:pos x="0" y="0"/>
              </a:cxn>
              <a:cxn ang="0">
                <a:pos x="1" y="0"/>
              </a:cxn>
              <a:cxn ang="0">
                <a:pos x="2" y="0"/>
              </a:cxn>
              <a:cxn ang="0">
                <a:pos x="2" y="1"/>
              </a:cxn>
              <a:cxn ang="0">
                <a:pos x="3" y="1"/>
              </a:cxn>
              <a:cxn ang="0">
                <a:pos x="3" y="2"/>
              </a:cxn>
              <a:cxn ang="0">
                <a:pos x="3" y="3"/>
              </a:cxn>
              <a:cxn ang="0">
                <a:pos x="4" y="2"/>
              </a:cxn>
              <a:cxn ang="0">
                <a:pos x="5" y="3"/>
              </a:cxn>
              <a:cxn ang="0">
                <a:pos x="6" y="1"/>
              </a:cxn>
              <a:cxn ang="0">
                <a:pos x="9" y="4"/>
              </a:cxn>
              <a:cxn ang="0">
                <a:pos x="10" y="5"/>
              </a:cxn>
              <a:cxn ang="0">
                <a:pos x="9" y="9"/>
              </a:cxn>
              <a:cxn ang="0">
                <a:pos x="10" y="9"/>
              </a:cxn>
              <a:cxn ang="0">
                <a:pos x="10" y="11"/>
              </a:cxn>
              <a:cxn ang="0">
                <a:pos x="11" y="12"/>
              </a:cxn>
              <a:cxn ang="0">
                <a:pos x="12" y="16"/>
              </a:cxn>
              <a:cxn ang="0">
                <a:pos x="11" y="15"/>
              </a:cxn>
              <a:cxn ang="0">
                <a:pos x="11" y="16"/>
              </a:cxn>
              <a:cxn ang="0">
                <a:pos x="10" y="16"/>
              </a:cxn>
              <a:cxn ang="0">
                <a:pos x="10" y="15"/>
              </a:cxn>
              <a:cxn ang="0">
                <a:pos x="3" y="11"/>
              </a:cxn>
              <a:cxn ang="0">
                <a:pos x="3" y="10"/>
              </a:cxn>
              <a:cxn ang="0">
                <a:pos x="2" y="8"/>
              </a:cxn>
              <a:cxn ang="0">
                <a:pos x="1" y="7"/>
              </a:cxn>
              <a:cxn ang="0">
                <a:pos x="1" y="5"/>
              </a:cxn>
              <a:cxn ang="0">
                <a:pos x="1" y="2"/>
              </a:cxn>
              <a:cxn ang="0">
                <a:pos x="0" y="1"/>
              </a:cxn>
            </a:cxnLst>
            <a:rect l="0" t="0" r="r" b="b"/>
            <a:pathLst>
              <a:path w="12" h="16">
                <a:moveTo>
                  <a:pt x="0" y="1"/>
                </a:moveTo>
                <a:lnTo>
                  <a:pt x="0" y="0"/>
                </a:lnTo>
                <a:lnTo>
                  <a:pt x="1" y="0"/>
                </a:lnTo>
                <a:lnTo>
                  <a:pt x="2" y="0"/>
                </a:lnTo>
                <a:lnTo>
                  <a:pt x="2" y="1"/>
                </a:lnTo>
                <a:lnTo>
                  <a:pt x="3" y="1"/>
                </a:lnTo>
                <a:lnTo>
                  <a:pt x="3" y="2"/>
                </a:lnTo>
                <a:lnTo>
                  <a:pt x="3" y="3"/>
                </a:lnTo>
                <a:lnTo>
                  <a:pt x="4" y="2"/>
                </a:lnTo>
                <a:lnTo>
                  <a:pt x="5" y="3"/>
                </a:lnTo>
                <a:lnTo>
                  <a:pt x="6" y="1"/>
                </a:lnTo>
                <a:lnTo>
                  <a:pt x="9" y="4"/>
                </a:lnTo>
                <a:lnTo>
                  <a:pt x="10" y="5"/>
                </a:lnTo>
                <a:lnTo>
                  <a:pt x="9" y="9"/>
                </a:lnTo>
                <a:lnTo>
                  <a:pt x="10" y="9"/>
                </a:lnTo>
                <a:lnTo>
                  <a:pt x="10" y="11"/>
                </a:lnTo>
                <a:lnTo>
                  <a:pt x="11" y="12"/>
                </a:lnTo>
                <a:lnTo>
                  <a:pt x="12" y="16"/>
                </a:lnTo>
                <a:lnTo>
                  <a:pt x="11" y="15"/>
                </a:lnTo>
                <a:lnTo>
                  <a:pt x="11" y="16"/>
                </a:lnTo>
                <a:lnTo>
                  <a:pt x="10" y="16"/>
                </a:lnTo>
                <a:lnTo>
                  <a:pt x="10" y="15"/>
                </a:lnTo>
                <a:lnTo>
                  <a:pt x="3" y="11"/>
                </a:lnTo>
                <a:lnTo>
                  <a:pt x="3" y="10"/>
                </a:lnTo>
                <a:lnTo>
                  <a:pt x="2" y="8"/>
                </a:lnTo>
                <a:lnTo>
                  <a:pt x="1" y="7"/>
                </a:lnTo>
                <a:lnTo>
                  <a:pt x="1" y="5"/>
                </a:lnTo>
                <a:lnTo>
                  <a:pt x="1" y="2"/>
                </a:lnTo>
                <a:lnTo>
                  <a:pt x="0" y="1"/>
                </a:lnTo>
                <a:close/>
              </a:path>
            </a:pathLst>
          </a:custGeom>
          <a:noFill/>
          <a:ln w="9525">
            <a:noFill/>
            <a:round/>
            <a:headEnd/>
            <a:tailEnd/>
          </a:ln>
        </xdr:spPr>
      </xdr:sp>
      <xdr:sp macro="" textlink="">
        <xdr:nvSpPr>
          <xdr:cNvPr id="55" name="Freeform 37">
            <a:hlinkClick xmlns:r="http://schemas.openxmlformats.org/officeDocument/2006/relationships" r:id="rId7" tooltip="Malaysia - 99,023"/>
          </xdr:cNvPr>
          <xdr:cNvSpPr>
            <a:spLocks/>
          </xdr:cNvSpPr>
        </xdr:nvSpPr>
        <xdr:spPr bwMode="auto">
          <a:xfrm>
            <a:off x="1156" y="302"/>
            <a:ext cx="29" cy="18"/>
          </a:xfrm>
          <a:custGeom>
            <a:avLst/>
            <a:gdLst/>
            <a:ahLst/>
            <a:cxnLst>
              <a:cxn ang="0">
                <a:pos x="16" y="6"/>
              </a:cxn>
              <a:cxn ang="0">
                <a:pos x="17" y="8"/>
              </a:cxn>
              <a:cxn ang="0">
                <a:pos x="17" y="6"/>
              </a:cxn>
              <a:cxn ang="0">
                <a:pos x="18" y="6"/>
              </a:cxn>
              <a:cxn ang="0">
                <a:pos x="17" y="5"/>
              </a:cxn>
              <a:cxn ang="0">
                <a:pos x="19" y="4"/>
              </a:cxn>
              <a:cxn ang="0">
                <a:pos x="22" y="0"/>
              </a:cxn>
              <a:cxn ang="0">
                <a:pos x="22" y="1"/>
              </a:cxn>
              <a:cxn ang="0">
                <a:pos x="23" y="0"/>
              </a:cxn>
              <a:cxn ang="0">
                <a:pos x="23" y="1"/>
              </a:cxn>
              <a:cxn ang="0">
                <a:pos x="24" y="2"/>
              </a:cxn>
              <a:cxn ang="0">
                <a:pos x="24" y="3"/>
              </a:cxn>
              <a:cxn ang="0">
                <a:pos x="25" y="3"/>
              </a:cxn>
              <a:cxn ang="0">
                <a:pos x="26" y="3"/>
              </a:cxn>
              <a:cxn ang="0">
                <a:pos x="25" y="3"/>
              </a:cxn>
              <a:cxn ang="0">
                <a:pos x="25" y="4"/>
              </a:cxn>
              <a:cxn ang="0">
                <a:pos x="26" y="3"/>
              </a:cxn>
              <a:cxn ang="0">
                <a:pos x="29" y="5"/>
              </a:cxn>
              <a:cxn ang="0">
                <a:pos x="28" y="6"/>
              </a:cxn>
              <a:cxn ang="0">
                <a:pos x="27" y="6"/>
              </a:cxn>
              <a:cxn ang="0">
                <a:pos x="26" y="6"/>
              </a:cxn>
              <a:cxn ang="0">
                <a:pos x="27" y="7"/>
              </a:cxn>
              <a:cxn ang="0">
                <a:pos x="27" y="8"/>
              </a:cxn>
              <a:cxn ang="0">
                <a:pos x="25" y="8"/>
              </a:cxn>
              <a:cxn ang="0">
                <a:pos x="24" y="8"/>
              </a:cxn>
              <a:cxn ang="0">
                <a:pos x="23" y="8"/>
              </a:cxn>
              <a:cxn ang="0">
                <a:pos x="19" y="8"/>
              </a:cxn>
              <a:cxn ang="0">
                <a:pos x="18" y="9"/>
              </a:cxn>
              <a:cxn ang="0">
                <a:pos x="18" y="12"/>
              </a:cxn>
              <a:cxn ang="0">
                <a:pos x="17" y="12"/>
              </a:cxn>
              <a:cxn ang="0">
                <a:pos x="17" y="13"/>
              </a:cxn>
              <a:cxn ang="0">
                <a:pos x="16" y="14"/>
              </a:cxn>
              <a:cxn ang="0">
                <a:pos x="16" y="15"/>
              </a:cxn>
              <a:cxn ang="0">
                <a:pos x="15" y="17"/>
              </a:cxn>
              <a:cxn ang="0">
                <a:pos x="13" y="17"/>
              </a:cxn>
              <a:cxn ang="0">
                <a:pos x="12" y="17"/>
              </a:cxn>
              <a:cxn ang="0">
                <a:pos x="10" y="16"/>
              </a:cxn>
              <a:cxn ang="0">
                <a:pos x="9" y="16"/>
              </a:cxn>
              <a:cxn ang="0">
                <a:pos x="7" y="18"/>
              </a:cxn>
              <a:cxn ang="0">
                <a:pos x="5" y="17"/>
              </a:cxn>
              <a:cxn ang="0">
                <a:pos x="3" y="18"/>
              </a:cxn>
              <a:cxn ang="0">
                <a:pos x="0" y="16"/>
              </a:cxn>
              <a:cxn ang="0">
                <a:pos x="0" y="15"/>
              </a:cxn>
              <a:cxn ang="0">
                <a:pos x="0" y="14"/>
              </a:cxn>
              <a:cxn ang="0">
                <a:pos x="1" y="16"/>
              </a:cxn>
              <a:cxn ang="0">
                <a:pos x="2" y="15"/>
              </a:cxn>
              <a:cxn ang="0">
                <a:pos x="3" y="16"/>
              </a:cxn>
              <a:cxn ang="0">
                <a:pos x="3" y="17"/>
              </a:cxn>
              <a:cxn ang="0">
                <a:pos x="4" y="16"/>
              </a:cxn>
              <a:cxn ang="0">
                <a:pos x="6" y="17"/>
              </a:cxn>
              <a:cxn ang="0">
                <a:pos x="4" y="16"/>
              </a:cxn>
              <a:cxn ang="0">
                <a:pos x="6" y="14"/>
              </a:cxn>
              <a:cxn ang="0">
                <a:pos x="5" y="14"/>
              </a:cxn>
              <a:cxn ang="0">
                <a:pos x="6" y="14"/>
              </a:cxn>
              <a:cxn ang="0">
                <a:pos x="6" y="13"/>
              </a:cxn>
              <a:cxn ang="0">
                <a:pos x="10" y="11"/>
              </a:cxn>
              <a:cxn ang="0">
                <a:pos x="14" y="7"/>
              </a:cxn>
              <a:cxn ang="0">
                <a:pos x="15" y="9"/>
              </a:cxn>
              <a:cxn ang="0">
                <a:pos x="16" y="8"/>
              </a:cxn>
              <a:cxn ang="0">
                <a:pos x="16" y="7"/>
              </a:cxn>
              <a:cxn ang="0">
                <a:pos x="16" y="6"/>
              </a:cxn>
            </a:cxnLst>
            <a:rect l="0" t="0" r="r" b="b"/>
            <a:pathLst>
              <a:path w="29" h="18">
                <a:moveTo>
                  <a:pt x="16" y="6"/>
                </a:moveTo>
                <a:lnTo>
                  <a:pt x="17" y="8"/>
                </a:lnTo>
                <a:lnTo>
                  <a:pt x="17" y="6"/>
                </a:lnTo>
                <a:lnTo>
                  <a:pt x="18" y="6"/>
                </a:lnTo>
                <a:lnTo>
                  <a:pt x="17" y="5"/>
                </a:lnTo>
                <a:lnTo>
                  <a:pt x="19" y="4"/>
                </a:lnTo>
                <a:lnTo>
                  <a:pt x="22" y="0"/>
                </a:lnTo>
                <a:lnTo>
                  <a:pt x="22" y="1"/>
                </a:lnTo>
                <a:lnTo>
                  <a:pt x="23" y="0"/>
                </a:lnTo>
                <a:lnTo>
                  <a:pt x="23" y="1"/>
                </a:lnTo>
                <a:lnTo>
                  <a:pt x="24" y="2"/>
                </a:lnTo>
                <a:lnTo>
                  <a:pt x="24" y="3"/>
                </a:lnTo>
                <a:lnTo>
                  <a:pt x="25" y="3"/>
                </a:lnTo>
                <a:lnTo>
                  <a:pt x="26" y="3"/>
                </a:lnTo>
                <a:lnTo>
                  <a:pt x="25" y="3"/>
                </a:lnTo>
                <a:lnTo>
                  <a:pt x="25" y="4"/>
                </a:lnTo>
                <a:lnTo>
                  <a:pt x="26" y="3"/>
                </a:lnTo>
                <a:lnTo>
                  <a:pt x="29" y="5"/>
                </a:lnTo>
                <a:lnTo>
                  <a:pt x="28" y="6"/>
                </a:lnTo>
                <a:lnTo>
                  <a:pt x="27" y="6"/>
                </a:lnTo>
                <a:lnTo>
                  <a:pt x="26" y="6"/>
                </a:lnTo>
                <a:lnTo>
                  <a:pt x="27" y="7"/>
                </a:lnTo>
                <a:lnTo>
                  <a:pt x="27" y="8"/>
                </a:lnTo>
                <a:lnTo>
                  <a:pt x="25" y="8"/>
                </a:lnTo>
                <a:lnTo>
                  <a:pt x="24" y="8"/>
                </a:lnTo>
                <a:lnTo>
                  <a:pt x="23" y="8"/>
                </a:lnTo>
                <a:lnTo>
                  <a:pt x="19" y="8"/>
                </a:lnTo>
                <a:lnTo>
                  <a:pt x="18" y="9"/>
                </a:lnTo>
                <a:lnTo>
                  <a:pt x="18" y="12"/>
                </a:lnTo>
                <a:lnTo>
                  <a:pt x="17" y="12"/>
                </a:lnTo>
                <a:lnTo>
                  <a:pt x="17" y="13"/>
                </a:lnTo>
                <a:lnTo>
                  <a:pt x="16" y="14"/>
                </a:lnTo>
                <a:lnTo>
                  <a:pt x="16" y="15"/>
                </a:lnTo>
                <a:lnTo>
                  <a:pt x="15" y="17"/>
                </a:lnTo>
                <a:lnTo>
                  <a:pt x="13" y="17"/>
                </a:lnTo>
                <a:lnTo>
                  <a:pt x="12" y="17"/>
                </a:lnTo>
                <a:lnTo>
                  <a:pt x="10" y="16"/>
                </a:lnTo>
                <a:lnTo>
                  <a:pt x="9" y="16"/>
                </a:lnTo>
                <a:lnTo>
                  <a:pt x="7" y="18"/>
                </a:lnTo>
                <a:lnTo>
                  <a:pt x="5" y="17"/>
                </a:lnTo>
                <a:lnTo>
                  <a:pt x="3" y="18"/>
                </a:lnTo>
                <a:lnTo>
                  <a:pt x="0" y="16"/>
                </a:lnTo>
                <a:lnTo>
                  <a:pt x="0" y="15"/>
                </a:lnTo>
                <a:lnTo>
                  <a:pt x="0" y="14"/>
                </a:lnTo>
                <a:lnTo>
                  <a:pt x="1" y="16"/>
                </a:lnTo>
                <a:lnTo>
                  <a:pt x="2" y="15"/>
                </a:lnTo>
                <a:lnTo>
                  <a:pt x="3" y="16"/>
                </a:lnTo>
                <a:lnTo>
                  <a:pt x="3" y="17"/>
                </a:lnTo>
                <a:lnTo>
                  <a:pt x="4" y="16"/>
                </a:lnTo>
                <a:lnTo>
                  <a:pt x="6" y="17"/>
                </a:lnTo>
                <a:lnTo>
                  <a:pt x="4" y="16"/>
                </a:lnTo>
                <a:lnTo>
                  <a:pt x="6" y="14"/>
                </a:lnTo>
                <a:lnTo>
                  <a:pt x="5" y="14"/>
                </a:lnTo>
                <a:lnTo>
                  <a:pt x="6" y="14"/>
                </a:lnTo>
                <a:lnTo>
                  <a:pt x="6" y="13"/>
                </a:lnTo>
                <a:lnTo>
                  <a:pt x="10" y="11"/>
                </a:lnTo>
                <a:lnTo>
                  <a:pt x="14" y="7"/>
                </a:lnTo>
                <a:lnTo>
                  <a:pt x="15" y="9"/>
                </a:lnTo>
                <a:lnTo>
                  <a:pt x="16" y="8"/>
                </a:lnTo>
                <a:lnTo>
                  <a:pt x="16" y="7"/>
                </a:lnTo>
                <a:lnTo>
                  <a:pt x="16" y="6"/>
                </a:lnTo>
                <a:close/>
              </a:path>
            </a:pathLst>
          </a:custGeom>
          <a:noFill/>
          <a:ln w="9525">
            <a:noFill/>
            <a:round/>
            <a:headEnd/>
            <a:tailEnd/>
          </a:ln>
        </xdr:spPr>
      </xdr:sp>
      <xdr:sp macro="" textlink="">
        <xdr:nvSpPr>
          <xdr:cNvPr id="56" name="Freeform 36">
            <a:hlinkClick xmlns:r="http://schemas.openxmlformats.org/officeDocument/2006/relationships" r:id="rId8" tooltip="Germany - 106,883"/>
          </xdr:cNvPr>
          <xdr:cNvSpPr>
            <a:spLocks/>
          </xdr:cNvSpPr>
        </xdr:nvSpPr>
        <xdr:spPr bwMode="auto">
          <a:xfrm>
            <a:off x="847" y="159"/>
            <a:ext cx="27" cy="23"/>
          </a:xfrm>
          <a:custGeom>
            <a:avLst/>
            <a:gdLst/>
            <a:ahLst/>
            <a:cxnLst>
              <a:cxn ang="0">
                <a:pos x="12" y="0"/>
              </a:cxn>
              <a:cxn ang="0">
                <a:pos x="15" y="2"/>
              </a:cxn>
              <a:cxn ang="0">
                <a:pos x="15" y="3"/>
              </a:cxn>
              <a:cxn ang="0">
                <a:pos x="20" y="1"/>
              </a:cxn>
              <a:cxn ang="0">
                <a:pos x="20" y="2"/>
              </a:cxn>
              <a:cxn ang="0">
                <a:pos x="21" y="2"/>
              </a:cxn>
              <a:cxn ang="0">
                <a:pos x="23" y="2"/>
              </a:cxn>
              <a:cxn ang="0">
                <a:pos x="25" y="4"/>
              </a:cxn>
              <a:cxn ang="0">
                <a:pos x="25" y="6"/>
              </a:cxn>
              <a:cxn ang="0">
                <a:pos x="26" y="8"/>
              </a:cxn>
              <a:cxn ang="0">
                <a:pos x="26" y="9"/>
              </a:cxn>
              <a:cxn ang="0">
                <a:pos x="27" y="12"/>
              </a:cxn>
              <a:cxn ang="0">
                <a:pos x="25" y="12"/>
              </a:cxn>
              <a:cxn ang="0">
                <a:pos x="20" y="14"/>
              </a:cxn>
              <a:cxn ang="0">
                <a:pos x="20" y="15"/>
              </a:cxn>
              <a:cxn ang="0">
                <a:pos x="20" y="17"/>
              </a:cxn>
              <a:cxn ang="0">
                <a:pos x="23" y="19"/>
              </a:cxn>
              <a:cxn ang="0">
                <a:pos x="21" y="20"/>
              </a:cxn>
              <a:cxn ang="0">
                <a:pos x="21" y="22"/>
              </a:cxn>
              <a:cxn ang="0">
                <a:pos x="21" y="22"/>
              </a:cxn>
              <a:cxn ang="0">
                <a:pos x="16" y="22"/>
              </a:cxn>
              <a:cxn ang="0">
                <a:pos x="13" y="23"/>
              </a:cxn>
              <a:cxn ang="0">
                <a:pos x="12" y="22"/>
              </a:cxn>
              <a:cxn ang="0">
                <a:pos x="8" y="21"/>
              </a:cxn>
              <a:cxn ang="0">
                <a:pos x="5" y="22"/>
              </a:cxn>
              <a:cxn ang="0">
                <a:pos x="6" y="19"/>
              </a:cxn>
              <a:cxn ang="0">
                <a:pos x="5" y="17"/>
              </a:cxn>
              <a:cxn ang="0">
                <a:pos x="2" y="16"/>
              </a:cxn>
              <a:cxn ang="0">
                <a:pos x="1" y="15"/>
              </a:cxn>
              <a:cxn ang="0">
                <a:pos x="2" y="14"/>
              </a:cxn>
              <a:cxn ang="0">
                <a:pos x="0" y="12"/>
              </a:cxn>
              <a:cxn ang="0">
                <a:pos x="0" y="12"/>
              </a:cxn>
              <a:cxn ang="0">
                <a:pos x="1" y="10"/>
              </a:cxn>
              <a:cxn ang="0">
                <a:pos x="3" y="9"/>
              </a:cxn>
              <a:cxn ang="0">
                <a:pos x="4" y="8"/>
              </a:cxn>
              <a:cxn ang="0">
                <a:pos x="4" y="7"/>
              </a:cxn>
              <a:cxn ang="0">
                <a:pos x="3" y="5"/>
              </a:cxn>
              <a:cxn ang="0">
                <a:pos x="6" y="4"/>
              </a:cxn>
              <a:cxn ang="0">
                <a:pos x="7" y="4"/>
              </a:cxn>
              <a:cxn ang="0">
                <a:pos x="8" y="3"/>
              </a:cxn>
              <a:cxn ang="0">
                <a:pos x="12" y="4"/>
              </a:cxn>
              <a:cxn ang="0">
                <a:pos x="9" y="3"/>
              </a:cxn>
              <a:cxn ang="0">
                <a:pos x="8" y="2"/>
              </a:cxn>
              <a:cxn ang="0">
                <a:pos x="8" y="0"/>
              </a:cxn>
              <a:cxn ang="0">
                <a:pos x="8" y="0"/>
              </a:cxn>
            </a:cxnLst>
            <a:rect l="0" t="0" r="r" b="b"/>
            <a:pathLst>
              <a:path w="27" h="23">
                <a:moveTo>
                  <a:pt x="11" y="0"/>
                </a:moveTo>
                <a:lnTo>
                  <a:pt x="12" y="0"/>
                </a:lnTo>
                <a:lnTo>
                  <a:pt x="12" y="1"/>
                </a:lnTo>
                <a:lnTo>
                  <a:pt x="15" y="2"/>
                </a:lnTo>
                <a:lnTo>
                  <a:pt x="16" y="2"/>
                </a:lnTo>
                <a:lnTo>
                  <a:pt x="15" y="3"/>
                </a:lnTo>
                <a:lnTo>
                  <a:pt x="16" y="3"/>
                </a:lnTo>
                <a:lnTo>
                  <a:pt x="20" y="1"/>
                </a:lnTo>
                <a:lnTo>
                  <a:pt x="21" y="2"/>
                </a:lnTo>
                <a:lnTo>
                  <a:pt x="20" y="2"/>
                </a:lnTo>
                <a:lnTo>
                  <a:pt x="19" y="2"/>
                </a:lnTo>
                <a:lnTo>
                  <a:pt x="21" y="2"/>
                </a:lnTo>
                <a:lnTo>
                  <a:pt x="23" y="3"/>
                </a:lnTo>
                <a:lnTo>
                  <a:pt x="23" y="2"/>
                </a:lnTo>
                <a:lnTo>
                  <a:pt x="24" y="3"/>
                </a:lnTo>
                <a:lnTo>
                  <a:pt x="25" y="4"/>
                </a:lnTo>
                <a:lnTo>
                  <a:pt x="25" y="5"/>
                </a:lnTo>
                <a:lnTo>
                  <a:pt x="25" y="6"/>
                </a:lnTo>
                <a:lnTo>
                  <a:pt x="26" y="7"/>
                </a:lnTo>
                <a:lnTo>
                  <a:pt x="26" y="8"/>
                </a:lnTo>
                <a:lnTo>
                  <a:pt x="27" y="8"/>
                </a:lnTo>
                <a:lnTo>
                  <a:pt x="26" y="9"/>
                </a:lnTo>
                <a:lnTo>
                  <a:pt x="27" y="11"/>
                </a:lnTo>
                <a:lnTo>
                  <a:pt x="27" y="12"/>
                </a:lnTo>
                <a:lnTo>
                  <a:pt x="25" y="11"/>
                </a:lnTo>
                <a:lnTo>
                  <a:pt x="25" y="12"/>
                </a:lnTo>
                <a:lnTo>
                  <a:pt x="21" y="14"/>
                </a:lnTo>
                <a:lnTo>
                  <a:pt x="20" y="14"/>
                </a:lnTo>
                <a:lnTo>
                  <a:pt x="19" y="14"/>
                </a:lnTo>
                <a:lnTo>
                  <a:pt x="20" y="15"/>
                </a:lnTo>
                <a:lnTo>
                  <a:pt x="20" y="16"/>
                </a:lnTo>
                <a:lnTo>
                  <a:pt x="20" y="17"/>
                </a:lnTo>
                <a:lnTo>
                  <a:pt x="24" y="18"/>
                </a:lnTo>
                <a:lnTo>
                  <a:pt x="23" y="19"/>
                </a:lnTo>
                <a:lnTo>
                  <a:pt x="22" y="19"/>
                </a:lnTo>
                <a:lnTo>
                  <a:pt x="21" y="20"/>
                </a:lnTo>
                <a:lnTo>
                  <a:pt x="21" y="21"/>
                </a:lnTo>
                <a:lnTo>
                  <a:pt x="21" y="22"/>
                </a:lnTo>
                <a:lnTo>
                  <a:pt x="22" y="22"/>
                </a:lnTo>
                <a:lnTo>
                  <a:pt x="21" y="22"/>
                </a:lnTo>
                <a:lnTo>
                  <a:pt x="20" y="22"/>
                </a:lnTo>
                <a:lnTo>
                  <a:pt x="16" y="22"/>
                </a:lnTo>
                <a:lnTo>
                  <a:pt x="14" y="22"/>
                </a:lnTo>
                <a:lnTo>
                  <a:pt x="13" y="23"/>
                </a:lnTo>
                <a:lnTo>
                  <a:pt x="13" y="22"/>
                </a:lnTo>
                <a:lnTo>
                  <a:pt x="12" y="22"/>
                </a:lnTo>
                <a:lnTo>
                  <a:pt x="11" y="22"/>
                </a:lnTo>
                <a:lnTo>
                  <a:pt x="8" y="21"/>
                </a:lnTo>
                <a:lnTo>
                  <a:pt x="8" y="22"/>
                </a:lnTo>
                <a:lnTo>
                  <a:pt x="5" y="22"/>
                </a:lnTo>
                <a:lnTo>
                  <a:pt x="5" y="20"/>
                </a:lnTo>
                <a:lnTo>
                  <a:pt x="6" y="19"/>
                </a:lnTo>
                <a:lnTo>
                  <a:pt x="7" y="18"/>
                </a:lnTo>
                <a:lnTo>
                  <a:pt x="5" y="17"/>
                </a:lnTo>
                <a:lnTo>
                  <a:pt x="2" y="17"/>
                </a:lnTo>
                <a:lnTo>
                  <a:pt x="2" y="16"/>
                </a:lnTo>
                <a:lnTo>
                  <a:pt x="2" y="15"/>
                </a:lnTo>
                <a:lnTo>
                  <a:pt x="1" y="15"/>
                </a:lnTo>
                <a:lnTo>
                  <a:pt x="1" y="14"/>
                </a:lnTo>
                <a:lnTo>
                  <a:pt x="2" y="14"/>
                </a:lnTo>
                <a:lnTo>
                  <a:pt x="1" y="13"/>
                </a:lnTo>
                <a:lnTo>
                  <a:pt x="0" y="12"/>
                </a:lnTo>
                <a:lnTo>
                  <a:pt x="1" y="12"/>
                </a:lnTo>
                <a:lnTo>
                  <a:pt x="0" y="12"/>
                </a:lnTo>
                <a:lnTo>
                  <a:pt x="1" y="11"/>
                </a:lnTo>
                <a:lnTo>
                  <a:pt x="1" y="10"/>
                </a:lnTo>
                <a:lnTo>
                  <a:pt x="0" y="9"/>
                </a:lnTo>
                <a:lnTo>
                  <a:pt x="3" y="9"/>
                </a:lnTo>
                <a:lnTo>
                  <a:pt x="2" y="8"/>
                </a:lnTo>
                <a:lnTo>
                  <a:pt x="4" y="8"/>
                </a:lnTo>
                <a:lnTo>
                  <a:pt x="2" y="7"/>
                </a:lnTo>
                <a:lnTo>
                  <a:pt x="4" y="7"/>
                </a:lnTo>
                <a:lnTo>
                  <a:pt x="4" y="5"/>
                </a:lnTo>
                <a:lnTo>
                  <a:pt x="3" y="5"/>
                </a:lnTo>
                <a:lnTo>
                  <a:pt x="4" y="4"/>
                </a:lnTo>
                <a:lnTo>
                  <a:pt x="6" y="4"/>
                </a:lnTo>
                <a:lnTo>
                  <a:pt x="7" y="5"/>
                </a:lnTo>
                <a:lnTo>
                  <a:pt x="7" y="4"/>
                </a:lnTo>
                <a:lnTo>
                  <a:pt x="8" y="4"/>
                </a:lnTo>
                <a:lnTo>
                  <a:pt x="8" y="3"/>
                </a:lnTo>
                <a:lnTo>
                  <a:pt x="10" y="3"/>
                </a:lnTo>
                <a:lnTo>
                  <a:pt x="12" y="4"/>
                </a:lnTo>
                <a:lnTo>
                  <a:pt x="10" y="3"/>
                </a:lnTo>
                <a:lnTo>
                  <a:pt x="9" y="3"/>
                </a:lnTo>
                <a:lnTo>
                  <a:pt x="9" y="2"/>
                </a:lnTo>
                <a:lnTo>
                  <a:pt x="8" y="2"/>
                </a:lnTo>
                <a:lnTo>
                  <a:pt x="9" y="1"/>
                </a:lnTo>
                <a:lnTo>
                  <a:pt x="8" y="0"/>
                </a:lnTo>
                <a:lnTo>
                  <a:pt x="7" y="0"/>
                </a:lnTo>
                <a:lnTo>
                  <a:pt x="8" y="0"/>
                </a:lnTo>
                <a:lnTo>
                  <a:pt x="11" y="0"/>
                </a:lnTo>
                <a:close/>
              </a:path>
            </a:pathLst>
          </a:custGeom>
          <a:noFill/>
          <a:ln w="9525">
            <a:noFill/>
            <a:round/>
            <a:headEnd/>
            <a:tailEnd/>
          </a:ln>
        </xdr:spPr>
      </xdr:sp>
      <xdr:sp macro="" textlink="">
        <xdr:nvSpPr>
          <xdr:cNvPr id="57" name="Freeform 35">
            <a:hlinkClick xmlns:r="http://schemas.openxmlformats.org/officeDocument/2006/relationships" r:id="rId9" tooltip="Australia - 115,652"/>
          </xdr:cNvPr>
          <xdr:cNvSpPr>
            <a:spLocks/>
          </xdr:cNvSpPr>
        </xdr:nvSpPr>
        <xdr:spPr bwMode="auto">
          <a:xfrm>
            <a:off x="1260" y="444"/>
            <a:ext cx="12" cy="9"/>
          </a:xfrm>
          <a:custGeom>
            <a:avLst/>
            <a:gdLst/>
            <a:ahLst/>
            <a:cxnLst>
              <a:cxn ang="0">
                <a:pos x="6" y="2"/>
              </a:cxn>
              <a:cxn ang="0">
                <a:pos x="11" y="0"/>
              </a:cxn>
              <a:cxn ang="0">
                <a:pos x="12" y="1"/>
              </a:cxn>
              <a:cxn ang="0">
                <a:pos x="12" y="5"/>
              </a:cxn>
              <a:cxn ang="0">
                <a:pos x="11" y="4"/>
              </a:cxn>
              <a:cxn ang="0">
                <a:pos x="10" y="7"/>
              </a:cxn>
              <a:cxn ang="0">
                <a:pos x="11" y="7"/>
              </a:cxn>
              <a:cxn ang="0">
                <a:pos x="11" y="8"/>
              </a:cxn>
              <a:cxn ang="0">
                <a:pos x="10" y="8"/>
              </a:cxn>
              <a:cxn ang="0">
                <a:pos x="9" y="7"/>
              </a:cxn>
              <a:cxn ang="0">
                <a:pos x="10" y="7"/>
              </a:cxn>
              <a:cxn ang="0">
                <a:pos x="9" y="6"/>
              </a:cxn>
              <a:cxn ang="0">
                <a:pos x="9" y="7"/>
              </a:cxn>
              <a:cxn ang="0">
                <a:pos x="9" y="6"/>
              </a:cxn>
              <a:cxn ang="0">
                <a:pos x="8" y="8"/>
              </a:cxn>
              <a:cxn ang="0">
                <a:pos x="8" y="7"/>
              </a:cxn>
              <a:cxn ang="0">
                <a:pos x="8" y="8"/>
              </a:cxn>
              <a:cxn ang="0">
                <a:pos x="7" y="9"/>
              </a:cxn>
              <a:cxn ang="0">
                <a:pos x="5" y="8"/>
              </a:cxn>
              <a:cxn ang="0">
                <a:pos x="4" y="8"/>
              </a:cxn>
              <a:cxn ang="0">
                <a:pos x="5" y="8"/>
              </a:cxn>
              <a:cxn ang="0">
                <a:pos x="4" y="8"/>
              </a:cxn>
              <a:cxn ang="0">
                <a:pos x="3" y="7"/>
              </a:cxn>
              <a:cxn ang="0">
                <a:pos x="2" y="5"/>
              </a:cxn>
              <a:cxn ang="0">
                <a:pos x="3" y="5"/>
              </a:cxn>
              <a:cxn ang="0">
                <a:pos x="1" y="2"/>
              </a:cxn>
              <a:cxn ang="0">
                <a:pos x="0" y="1"/>
              </a:cxn>
              <a:cxn ang="0">
                <a:pos x="1" y="0"/>
              </a:cxn>
              <a:cxn ang="0">
                <a:pos x="6" y="2"/>
              </a:cxn>
            </a:cxnLst>
            <a:rect l="0" t="0" r="r" b="b"/>
            <a:pathLst>
              <a:path w="12" h="9">
                <a:moveTo>
                  <a:pt x="6" y="2"/>
                </a:moveTo>
                <a:lnTo>
                  <a:pt x="11" y="0"/>
                </a:lnTo>
                <a:lnTo>
                  <a:pt x="12" y="1"/>
                </a:lnTo>
                <a:lnTo>
                  <a:pt x="12" y="5"/>
                </a:lnTo>
                <a:lnTo>
                  <a:pt x="11" y="4"/>
                </a:lnTo>
                <a:lnTo>
                  <a:pt x="10" y="7"/>
                </a:lnTo>
                <a:lnTo>
                  <a:pt x="11" y="7"/>
                </a:lnTo>
                <a:lnTo>
                  <a:pt x="11" y="8"/>
                </a:lnTo>
                <a:lnTo>
                  <a:pt x="10" y="8"/>
                </a:lnTo>
                <a:lnTo>
                  <a:pt x="9" y="7"/>
                </a:lnTo>
                <a:lnTo>
                  <a:pt x="10" y="7"/>
                </a:lnTo>
                <a:lnTo>
                  <a:pt x="9" y="6"/>
                </a:lnTo>
                <a:lnTo>
                  <a:pt x="9" y="7"/>
                </a:lnTo>
                <a:lnTo>
                  <a:pt x="9" y="6"/>
                </a:lnTo>
                <a:lnTo>
                  <a:pt x="8" y="8"/>
                </a:lnTo>
                <a:lnTo>
                  <a:pt x="8" y="7"/>
                </a:lnTo>
                <a:lnTo>
                  <a:pt x="8" y="8"/>
                </a:lnTo>
                <a:lnTo>
                  <a:pt x="7" y="9"/>
                </a:lnTo>
                <a:lnTo>
                  <a:pt x="5" y="8"/>
                </a:lnTo>
                <a:lnTo>
                  <a:pt x="4" y="8"/>
                </a:lnTo>
                <a:lnTo>
                  <a:pt x="5" y="8"/>
                </a:lnTo>
                <a:lnTo>
                  <a:pt x="4" y="8"/>
                </a:lnTo>
                <a:lnTo>
                  <a:pt x="3" y="7"/>
                </a:lnTo>
                <a:lnTo>
                  <a:pt x="2" y="5"/>
                </a:lnTo>
                <a:lnTo>
                  <a:pt x="3" y="5"/>
                </a:lnTo>
                <a:lnTo>
                  <a:pt x="1" y="2"/>
                </a:lnTo>
                <a:lnTo>
                  <a:pt x="0" y="1"/>
                </a:lnTo>
                <a:lnTo>
                  <a:pt x="1" y="0"/>
                </a:lnTo>
                <a:lnTo>
                  <a:pt x="6" y="2"/>
                </a:lnTo>
                <a:close/>
              </a:path>
            </a:pathLst>
          </a:custGeom>
          <a:noFill/>
          <a:ln w="9525">
            <a:noFill/>
            <a:round/>
            <a:headEnd/>
            <a:tailEnd/>
          </a:ln>
        </xdr:spPr>
      </xdr:sp>
      <xdr:sp macro="" textlink="">
        <xdr:nvSpPr>
          <xdr:cNvPr id="58" name="Freeform 34">
            <a:hlinkClick xmlns:r="http://schemas.openxmlformats.org/officeDocument/2006/relationships" r:id="rId9" tooltip="Australia - 115,652"/>
          </xdr:cNvPr>
          <xdr:cNvSpPr>
            <a:spLocks/>
          </xdr:cNvSpPr>
        </xdr:nvSpPr>
        <xdr:spPr bwMode="auto">
          <a:xfrm>
            <a:off x="1167" y="355"/>
            <a:ext cx="120" cy="84"/>
          </a:xfrm>
          <a:custGeom>
            <a:avLst/>
            <a:gdLst/>
            <a:ahLst/>
            <a:cxnLst>
              <a:cxn ang="0">
                <a:pos x="117" y="64"/>
              </a:cxn>
              <a:cxn ang="0">
                <a:pos x="109" y="78"/>
              </a:cxn>
              <a:cxn ang="0">
                <a:pos x="99" y="84"/>
              </a:cxn>
              <a:cxn ang="0">
                <a:pos x="96" y="83"/>
              </a:cxn>
              <a:cxn ang="0">
                <a:pos x="93" y="81"/>
              </a:cxn>
              <a:cxn ang="0">
                <a:pos x="85" y="82"/>
              </a:cxn>
              <a:cxn ang="0">
                <a:pos x="79" y="76"/>
              </a:cxn>
              <a:cxn ang="0">
                <a:pos x="75" y="71"/>
              </a:cxn>
              <a:cxn ang="0">
                <a:pos x="72" y="70"/>
              </a:cxn>
              <a:cxn ang="0">
                <a:pos x="72" y="66"/>
              </a:cxn>
              <a:cxn ang="0">
                <a:pos x="68" y="72"/>
              </a:cxn>
              <a:cxn ang="0">
                <a:pos x="64" y="67"/>
              </a:cxn>
              <a:cxn ang="0">
                <a:pos x="61" y="63"/>
              </a:cxn>
              <a:cxn ang="0">
                <a:pos x="42" y="64"/>
              </a:cxn>
              <a:cxn ang="0">
                <a:pos x="29" y="69"/>
              </a:cxn>
              <a:cxn ang="0">
                <a:pos x="15" y="72"/>
              </a:cxn>
              <a:cxn ang="0">
                <a:pos x="6" y="70"/>
              </a:cxn>
              <a:cxn ang="0">
                <a:pos x="8" y="65"/>
              </a:cxn>
              <a:cxn ang="0">
                <a:pos x="0" y="46"/>
              </a:cxn>
              <a:cxn ang="0">
                <a:pos x="1" y="45"/>
              </a:cxn>
              <a:cxn ang="0">
                <a:pos x="0" y="40"/>
              </a:cxn>
              <a:cxn ang="0">
                <a:pos x="3" y="33"/>
              </a:cxn>
              <a:cxn ang="0">
                <a:pos x="15" y="28"/>
              </a:cxn>
              <a:cxn ang="0">
                <a:pos x="26" y="23"/>
              </a:cxn>
              <a:cxn ang="0">
                <a:pos x="31" y="18"/>
              </a:cxn>
              <a:cxn ang="0">
                <a:pos x="31" y="16"/>
              </a:cxn>
              <a:cxn ang="0">
                <a:pos x="34" y="15"/>
              </a:cxn>
              <a:cxn ang="0">
                <a:pos x="34" y="13"/>
              </a:cxn>
              <a:cxn ang="0">
                <a:pos x="36" y="11"/>
              </a:cxn>
              <a:cxn ang="0">
                <a:pos x="38" y="9"/>
              </a:cxn>
              <a:cxn ang="0">
                <a:pos x="42" y="9"/>
              </a:cxn>
              <a:cxn ang="0">
                <a:pos x="45" y="12"/>
              </a:cxn>
              <a:cxn ang="0">
                <a:pos x="49" y="12"/>
              </a:cxn>
              <a:cxn ang="0">
                <a:pos x="49" y="9"/>
              </a:cxn>
              <a:cxn ang="0">
                <a:pos x="52" y="5"/>
              </a:cxn>
              <a:cxn ang="0">
                <a:pos x="57" y="4"/>
              </a:cxn>
              <a:cxn ang="0">
                <a:pos x="56" y="2"/>
              </a:cxn>
              <a:cxn ang="0">
                <a:pos x="58" y="2"/>
              </a:cxn>
              <a:cxn ang="0">
                <a:pos x="62" y="4"/>
              </a:cxn>
              <a:cxn ang="0">
                <a:pos x="68" y="5"/>
              </a:cxn>
              <a:cxn ang="0">
                <a:pos x="71" y="5"/>
              </a:cxn>
              <a:cxn ang="0">
                <a:pos x="68" y="9"/>
              </a:cxn>
              <a:cxn ang="0">
                <a:pos x="77" y="18"/>
              </a:cxn>
              <a:cxn ang="0">
                <a:pos x="84" y="9"/>
              </a:cxn>
              <a:cxn ang="0">
                <a:pos x="86" y="0"/>
              </a:cxn>
              <a:cxn ang="0">
                <a:pos x="88" y="3"/>
              </a:cxn>
              <a:cxn ang="0">
                <a:pos x="92" y="11"/>
              </a:cxn>
              <a:cxn ang="0">
                <a:pos x="98" y="18"/>
              </a:cxn>
              <a:cxn ang="0">
                <a:pos x="101" y="26"/>
              </a:cxn>
              <a:cxn ang="0">
                <a:pos x="106" y="28"/>
              </a:cxn>
              <a:cxn ang="0">
                <a:pos x="110" y="34"/>
              </a:cxn>
              <a:cxn ang="0">
                <a:pos x="115" y="39"/>
              </a:cxn>
              <a:cxn ang="0">
                <a:pos x="119" y="46"/>
              </a:cxn>
            </a:cxnLst>
            <a:rect l="0" t="0" r="r" b="b"/>
            <a:pathLst>
              <a:path w="120" h="84">
                <a:moveTo>
                  <a:pt x="120" y="52"/>
                </a:moveTo>
                <a:lnTo>
                  <a:pt x="120" y="54"/>
                </a:lnTo>
                <a:lnTo>
                  <a:pt x="119" y="55"/>
                </a:lnTo>
                <a:lnTo>
                  <a:pt x="118" y="62"/>
                </a:lnTo>
                <a:lnTo>
                  <a:pt x="117" y="63"/>
                </a:lnTo>
                <a:lnTo>
                  <a:pt x="117" y="64"/>
                </a:lnTo>
                <a:lnTo>
                  <a:pt x="114" y="67"/>
                </a:lnTo>
                <a:lnTo>
                  <a:pt x="113" y="69"/>
                </a:lnTo>
                <a:lnTo>
                  <a:pt x="112" y="71"/>
                </a:lnTo>
                <a:lnTo>
                  <a:pt x="112" y="72"/>
                </a:lnTo>
                <a:lnTo>
                  <a:pt x="110" y="75"/>
                </a:lnTo>
                <a:lnTo>
                  <a:pt x="109" y="78"/>
                </a:lnTo>
                <a:lnTo>
                  <a:pt x="110" y="80"/>
                </a:lnTo>
                <a:lnTo>
                  <a:pt x="109" y="80"/>
                </a:lnTo>
                <a:lnTo>
                  <a:pt x="103" y="81"/>
                </a:lnTo>
                <a:lnTo>
                  <a:pt x="100" y="83"/>
                </a:lnTo>
                <a:lnTo>
                  <a:pt x="98" y="83"/>
                </a:lnTo>
                <a:lnTo>
                  <a:pt x="99" y="84"/>
                </a:lnTo>
                <a:lnTo>
                  <a:pt x="99" y="83"/>
                </a:lnTo>
                <a:lnTo>
                  <a:pt x="99" y="84"/>
                </a:lnTo>
                <a:lnTo>
                  <a:pt x="98" y="83"/>
                </a:lnTo>
                <a:lnTo>
                  <a:pt x="97" y="84"/>
                </a:lnTo>
                <a:lnTo>
                  <a:pt x="97" y="83"/>
                </a:lnTo>
                <a:lnTo>
                  <a:pt x="96" y="83"/>
                </a:lnTo>
                <a:lnTo>
                  <a:pt x="96" y="82"/>
                </a:lnTo>
                <a:lnTo>
                  <a:pt x="94" y="83"/>
                </a:lnTo>
                <a:lnTo>
                  <a:pt x="94" y="82"/>
                </a:lnTo>
                <a:lnTo>
                  <a:pt x="95" y="81"/>
                </a:lnTo>
                <a:lnTo>
                  <a:pt x="94" y="81"/>
                </a:lnTo>
                <a:lnTo>
                  <a:pt x="93" y="81"/>
                </a:lnTo>
                <a:lnTo>
                  <a:pt x="94" y="81"/>
                </a:lnTo>
                <a:lnTo>
                  <a:pt x="94" y="82"/>
                </a:lnTo>
                <a:lnTo>
                  <a:pt x="93" y="82"/>
                </a:lnTo>
                <a:lnTo>
                  <a:pt x="90" y="84"/>
                </a:lnTo>
                <a:lnTo>
                  <a:pt x="87" y="82"/>
                </a:lnTo>
                <a:lnTo>
                  <a:pt x="85" y="82"/>
                </a:lnTo>
                <a:lnTo>
                  <a:pt x="81" y="81"/>
                </a:lnTo>
                <a:lnTo>
                  <a:pt x="79" y="79"/>
                </a:lnTo>
                <a:lnTo>
                  <a:pt x="79" y="77"/>
                </a:lnTo>
                <a:lnTo>
                  <a:pt x="79" y="76"/>
                </a:lnTo>
                <a:lnTo>
                  <a:pt x="77" y="74"/>
                </a:lnTo>
                <a:lnTo>
                  <a:pt x="79" y="76"/>
                </a:lnTo>
                <a:lnTo>
                  <a:pt x="77" y="74"/>
                </a:lnTo>
                <a:lnTo>
                  <a:pt x="78" y="74"/>
                </a:lnTo>
                <a:lnTo>
                  <a:pt x="78" y="73"/>
                </a:lnTo>
                <a:lnTo>
                  <a:pt x="74" y="74"/>
                </a:lnTo>
                <a:lnTo>
                  <a:pt x="75" y="72"/>
                </a:lnTo>
                <a:lnTo>
                  <a:pt x="75" y="71"/>
                </a:lnTo>
                <a:lnTo>
                  <a:pt x="74" y="69"/>
                </a:lnTo>
                <a:lnTo>
                  <a:pt x="73" y="72"/>
                </a:lnTo>
                <a:lnTo>
                  <a:pt x="70" y="73"/>
                </a:lnTo>
                <a:lnTo>
                  <a:pt x="71" y="72"/>
                </a:lnTo>
                <a:lnTo>
                  <a:pt x="72" y="72"/>
                </a:lnTo>
                <a:lnTo>
                  <a:pt x="72" y="70"/>
                </a:lnTo>
                <a:lnTo>
                  <a:pt x="74" y="68"/>
                </a:lnTo>
                <a:lnTo>
                  <a:pt x="73" y="67"/>
                </a:lnTo>
                <a:lnTo>
                  <a:pt x="74" y="66"/>
                </a:lnTo>
                <a:lnTo>
                  <a:pt x="73" y="65"/>
                </a:lnTo>
                <a:lnTo>
                  <a:pt x="73" y="66"/>
                </a:lnTo>
                <a:lnTo>
                  <a:pt x="72" y="66"/>
                </a:lnTo>
                <a:lnTo>
                  <a:pt x="71" y="68"/>
                </a:lnTo>
                <a:lnTo>
                  <a:pt x="69" y="69"/>
                </a:lnTo>
                <a:lnTo>
                  <a:pt x="68" y="71"/>
                </a:lnTo>
                <a:lnTo>
                  <a:pt x="67" y="71"/>
                </a:lnTo>
                <a:lnTo>
                  <a:pt x="68" y="71"/>
                </a:lnTo>
                <a:lnTo>
                  <a:pt x="68" y="72"/>
                </a:lnTo>
                <a:lnTo>
                  <a:pt x="65" y="71"/>
                </a:lnTo>
                <a:lnTo>
                  <a:pt x="65" y="70"/>
                </a:lnTo>
                <a:lnTo>
                  <a:pt x="66" y="71"/>
                </a:lnTo>
                <a:lnTo>
                  <a:pt x="66" y="69"/>
                </a:lnTo>
                <a:lnTo>
                  <a:pt x="64" y="68"/>
                </a:lnTo>
                <a:lnTo>
                  <a:pt x="64" y="67"/>
                </a:lnTo>
                <a:lnTo>
                  <a:pt x="63" y="66"/>
                </a:lnTo>
                <a:lnTo>
                  <a:pt x="62" y="65"/>
                </a:lnTo>
                <a:lnTo>
                  <a:pt x="63" y="65"/>
                </a:lnTo>
                <a:lnTo>
                  <a:pt x="62" y="65"/>
                </a:lnTo>
                <a:lnTo>
                  <a:pt x="62" y="64"/>
                </a:lnTo>
                <a:lnTo>
                  <a:pt x="61" y="63"/>
                </a:lnTo>
                <a:lnTo>
                  <a:pt x="60" y="64"/>
                </a:lnTo>
                <a:lnTo>
                  <a:pt x="58" y="63"/>
                </a:lnTo>
                <a:lnTo>
                  <a:pt x="57" y="63"/>
                </a:lnTo>
                <a:lnTo>
                  <a:pt x="53" y="62"/>
                </a:lnTo>
                <a:lnTo>
                  <a:pt x="47" y="62"/>
                </a:lnTo>
                <a:lnTo>
                  <a:pt x="42" y="64"/>
                </a:lnTo>
                <a:lnTo>
                  <a:pt x="38" y="64"/>
                </a:lnTo>
                <a:lnTo>
                  <a:pt x="34" y="66"/>
                </a:lnTo>
                <a:lnTo>
                  <a:pt x="33" y="66"/>
                </a:lnTo>
                <a:lnTo>
                  <a:pt x="31" y="68"/>
                </a:lnTo>
                <a:lnTo>
                  <a:pt x="30" y="69"/>
                </a:lnTo>
                <a:lnTo>
                  <a:pt x="29" y="69"/>
                </a:lnTo>
                <a:lnTo>
                  <a:pt x="26" y="69"/>
                </a:lnTo>
                <a:lnTo>
                  <a:pt x="26" y="68"/>
                </a:lnTo>
                <a:lnTo>
                  <a:pt x="20" y="69"/>
                </a:lnTo>
                <a:lnTo>
                  <a:pt x="18" y="70"/>
                </a:lnTo>
                <a:lnTo>
                  <a:pt x="17" y="71"/>
                </a:lnTo>
                <a:lnTo>
                  <a:pt x="15" y="72"/>
                </a:lnTo>
                <a:lnTo>
                  <a:pt x="14" y="72"/>
                </a:lnTo>
                <a:lnTo>
                  <a:pt x="13" y="72"/>
                </a:lnTo>
                <a:lnTo>
                  <a:pt x="10" y="72"/>
                </a:lnTo>
                <a:lnTo>
                  <a:pt x="8" y="71"/>
                </a:lnTo>
                <a:lnTo>
                  <a:pt x="7" y="70"/>
                </a:lnTo>
                <a:lnTo>
                  <a:pt x="6" y="70"/>
                </a:lnTo>
                <a:lnTo>
                  <a:pt x="5" y="68"/>
                </a:lnTo>
                <a:lnTo>
                  <a:pt x="6" y="68"/>
                </a:lnTo>
                <a:lnTo>
                  <a:pt x="7" y="67"/>
                </a:lnTo>
                <a:lnTo>
                  <a:pt x="7" y="65"/>
                </a:lnTo>
                <a:lnTo>
                  <a:pt x="7" y="66"/>
                </a:lnTo>
                <a:lnTo>
                  <a:pt x="8" y="65"/>
                </a:lnTo>
                <a:lnTo>
                  <a:pt x="7" y="62"/>
                </a:lnTo>
                <a:lnTo>
                  <a:pt x="5" y="59"/>
                </a:lnTo>
                <a:lnTo>
                  <a:pt x="5" y="55"/>
                </a:lnTo>
                <a:lnTo>
                  <a:pt x="3" y="52"/>
                </a:lnTo>
                <a:lnTo>
                  <a:pt x="2" y="49"/>
                </a:lnTo>
                <a:lnTo>
                  <a:pt x="0" y="46"/>
                </a:lnTo>
                <a:lnTo>
                  <a:pt x="0" y="45"/>
                </a:lnTo>
                <a:lnTo>
                  <a:pt x="1" y="47"/>
                </a:lnTo>
                <a:lnTo>
                  <a:pt x="2" y="47"/>
                </a:lnTo>
                <a:lnTo>
                  <a:pt x="0" y="44"/>
                </a:lnTo>
                <a:lnTo>
                  <a:pt x="1" y="44"/>
                </a:lnTo>
                <a:lnTo>
                  <a:pt x="1" y="45"/>
                </a:lnTo>
                <a:lnTo>
                  <a:pt x="1" y="46"/>
                </a:lnTo>
                <a:lnTo>
                  <a:pt x="2" y="45"/>
                </a:lnTo>
                <a:lnTo>
                  <a:pt x="3" y="47"/>
                </a:lnTo>
                <a:lnTo>
                  <a:pt x="3" y="46"/>
                </a:lnTo>
                <a:lnTo>
                  <a:pt x="3" y="45"/>
                </a:lnTo>
                <a:lnTo>
                  <a:pt x="0" y="40"/>
                </a:lnTo>
                <a:lnTo>
                  <a:pt x="1" y="39"/>
                </a:lnTo>
                <a:lnTo>
                  <a:pt x="2" y="38"/>
                </a:lnTo>
                <a:lnTo>
                  <a:pt x="2" y="36"/>
                </a:lnTo>
                <a:lnTo>
                  <a:pt x="1" y="35"/>
                </a:lnTo>
                <a:lnTo>
                  <a:pt x="2" y="33"/>
                </a:lnTo>
                <a:lnTo>
                  <a:pt x="3" y="33"/>
                </a:lnTo>
                <a:lnTo>
                  <a:pt x="3" y="35"/>
                </a:lnTo>
                <a:lnTo>
                  <a:pt x="4" y="33"/>
                </a:lnTo>
                <a:lnTo>
                  <a:pt x="7" y="32"/>
                </a:lnTo>
                <a:lnTo>
                  <a:pt x="10" y="29"/>
                </a:lnTo>
                <a:lnTo>
                  <a:pt x="13" y="29"/>
                </a:lnTo>
                <a:lnTo>
                  <a:pt x="15" y="28"/>
                </a:lnTo>
                <a:lnTo>
                  <a:pt x="17" y="28"/>
                </a:lnTo>
                <a:lnTo>
                  <a:pt x="17" y="27"/>
                </a:lnTo>
                <a:lnTo>
                  <a:pt x="19" y="28"/>
                </a:lnTo>
                <a:lnTo>
                  <a:pt x="23" y="26"/>
                </a:lnTo>
                <a:lnTo>
                  <a:pt x="25" y="25"/>
                </a:lnTo>
                <a:lnTo>
                  <a:pt x="26" y="23"/>
                </a:lnTo>
                <a:lnTo>
                  <a:pt x="27" y="22"/>
                </a:lnTo>
                <a:lnTo>
                  <a:pt x="27" y="19"/>
                </a:lnTo>
                <a:lnTo>
                  <a:pt x="29" y="18"/>
                </a:lnTo>
                <a:lnTo>
                  <a:pt x="29" y="17"/>
                </a:lnTo>
                <a:lnTo>
                  <a:pt x="31" y="20"/>
                </a:lnTo>
                <a:lnTo>
                  <a:pt x="31" y="18"/>
                </a:lnTo>
                <a:lnTo>
                  <a:pt x="32" y="19"/>
                </a:lnTo>
                <a:lnTo>
                  <a:pt x="31" y="18"/>
                </a:lnTo>
                <a:lnTo>
                  <a:pt x="32" y="18"/>
                </a:lnTo>
                <a:lnTo>
                  <a:pt x="30" y="17"/>
                </a:lnTo>
                <a:lnTo>
                  <a:pt x="31" y="17"/>
                </a:lnTo>
                <a:lnTo>
                  <a:pt x="31" y="16"/>
                </a:lnTo>
                <a:lnTo>
                  <a:pt x="32" y="17"/>
                </a:lnTo>
                <a:lnTo>
                  <a:pt x="32" y="16"/>
                </a:lnTo>
                <a:lnTo>
                  <a:pt x="33" y="17"/>
                </a:lnTo>
                <a:lnTo>
                  <a:pt x="35" y="17"/>
                </a:lnTo>
                <a:lnTo>
                  <a:pt x="33" y="16"/>
                </a:lnTo>
                <a:lnTo>
                  <a:pt x="34" y="15"/>
                </a:lnTo>
                <a:lnTo>
                  <a:pt x="33" y="15"/>
                </a:lnTo>
                <a:lnTo>
                  <a:pt x="34" y="14"/>
                </a:lnTo>
                <a:lnTo>
                  <a:pt x="34" y="13"/>
                </a:lnTo>
                <a:lnTo>
                  <a:pt x="36" y="14"/>
                </a:lnTo>
                <a:lnTo>
                  <a:pt x="35" y="13"/>
                </a:lnTo>
                <a:lnTo>
                  <a:pt x="34" y="13"/>
                </a:lnTo>
                <a:lnTo>
                  <a:pt x="35" y="12"/>
                </a:lnTo>
                <a:lnTo>
                  <a:pt x="36" y="13"/>
                </a:lnTo>
                <a:lnTo>
                  <a:pt x="36" y="12"/>
                </a:lnTo>
                <a:lnTo>
                  <a:pt x="36" y="13"/>
                </a:lnTo>
                <a:lnTo>
                  <a:pt x="35" y="12"/>
                </a:lnTo>
                <a:lnTo>
                  <a:pt x="36" y="11"/>
                </a:lnTo>
                <a:lnTo>
                  <a:pt x="37" y="11"/>
                </a:lnTo>
                <a:lnTo>
                  <a:pt x="37" y="10"/>
                </a:lnTo>
                <a:lnTo>
                  <a:pt x="37" y="11"/>
                </a:lnTo>
                <a:lnTo>
                  <a:pt x="38" y="11"/>
                </a:lnTo>
                <a:lnTo>
                  <a:pt x="38" y="10"/>
                </a:lnTo>
                <a:lnTo>
                  <a:pt x="38" y="9"/>
                </a:lnTo>
                <a:lnTo>
                  <a:pt x="39" y="9"/>
                </a:lnTo>
                <a:lnTo>
                  <a:pt x="39" y="10"/>
                </a:lnTo>
                <a:lnTo>
                  <a:pt x="40" y="9"/>
                </a:lnTo>
                <a:lnTo>
                  <a:pt x="40" y="10"/>
                </a:lnTo>
                <a:lnTo>
                  <a:pt x="41" y="9"/>
                </a:lnTo>
                <a:lnTo>
                  <a:pt x="42" y="9"/>
                </a:lnTo>
                <a:lnTo>
                  <a:pt x="45" y="12"/>
                </a:lnTo>
                <a:lnTo>
                  <a:pt x="44" y="14"/>
                </a:lnTo>
                <a:lnTo>
                  <a:pt x="44" y="13"/>
                </a:lnTo>
                <a:lnTo>
                  <a:pt x="45" y="14"/>
                </a:lnTo>
                <a:lnTo>
                  <a:pt x="45" y="13"/>
                </a:lnTo>
                <a:lnTo>
                  <a:pt x="45" y="12"/>
                </a:lnTo>
                <a:lnTo>
                  <a:pt x="46" y="12"/>
                </a:lnTo>
                <a:lnTo>
                  <a:pt x="47" y="12"/>
                </a:lnTo>
                <a:lnTo>
                  <a:pt x="48" y="13"/>
                </a:lnTo>
                <a:lnTo>
                  <a:pt x="48" y="12"/>
                </a:lnTo>
                <a:lnTo>
                  <a:pt x="49" y="13"/>
                </a:lnTo>
                <a:lnTo>
                  <a:pt x="49" y="12"/>
                </a:lnTo>
                <a:lnTo>
                  <a:pt x="50" y="12"/>
                </a:lnTo>
                <a:lnTo>
                  <a:pt x="49" y="12"/>
                </a:lnTo>
                <a:lnTo>
                  <a:pt x="49" y="11"/>
                </a:lnTo>
                <a:lnTo>
                  <a:pt x="48" y="11"/>
                </a:lnTo>
                <a:lnTo>
                  <a:pt x="48" y="10"/>
                </a:lnTo>
                <a:lnTo>
                  <a:pt x="49" y="9"/>
                </a:lnTo>
                <a:lnTo>
                  <a:pt x="49" y="8"/>
                </a:lnTo>
                <a:lnTo>
                  <a:pt x="51" y="7"/>
                </a:lnTo>
                <a:lnTo>
                  <a:pt x="50" y="6"/>
                </a:lnTo>
                <a:lnTo>
                  <a:pt x="51" y="5"/>
                </a:lnTo>
                <a:lnTo>
                  <a:pt x="52" y="6"/>
                </a:lnTo>
                <a:lnTo>
                  <a:pt x="52" y="5"/>
                </a:lnTo>
                <a:lnTo>
                  <a:pt x="53" y="5"/>
                </a:lnTo>
                <a:lnTo>
                  <a:pt x="52" y="5"/>
                </a:lnTo>
                <a:lnTo>
                  <a:pt x="53" y="5"/>
                </a:lnTo>
                <a:lnTo>
                  <a:pt x="53" y="4"/>
                </a:lnTo>
                <a:lnTo>
                  <a:pt x="54" y="4"/>
                </a:lnTo>
                <a:lnTo>
                  <a:pt x="57" y="4"/>
                </a:lnTo>
                <a:lnTo>
                  <a:pt x="57" y="5"/>
                </a:lnTo>
                <a:lnTo>
                  <a:pt x="57" y="4"/>
                </a:lnTo>
                <a:lnTo>
                  <a:pt x="58" y="4"/>
                </a:lnTo>
                <a:lnTo>
                  <a:pt x="58" y="3"/>
                </a:lnTo>
                <a:lnTo>
                  <a:pt x="57" y="2"/>
                </a:lnTo>
                <a:lnTo>
                  <a:pt x="56" y="2"/>
                </a:lnTo>
                <a:lnTo>
                  <a:pt x="55" y="1"/>
                </a:lnTo>
                <a:lnTo>
                  <a:pt x="56" y="1"/>
                </a:lnTo>
                <a:lnTo>
                  <a:pt x="57" y="2"/>
                </a:lnTo>
                <a:lnTo>
                  <a:pt x="56" y="1"/>
                </a:lnTo>
                <a:lnTo>
                  <a:pt x="57" y="1"/>
                </a:lnTo>
                <a:lnTo>
                  <a:pt x="58" y="2"/>
                </a:lnTo>
                <a:lnTo>
                  <a:pt x="59" y="1"/>
                </a:lnTo>
                <a:lnTo>
                  <a:pt x="60" y="3"/>
                </a:lnTo>
                <a:lnTo>
                  <a:pt x="62" y="3"/>
                </a:lnTo>
                <a:lnTo>
                  <a:pt x="61" y="3"/>
                </a:lnTo>
                <a:lnTo>
                  <a:pt x="62" y="3"/>
                </a:lnTo>
                <a:lnTo>
                  <a:pt x="62" y="4"/>
                </a:lnTo>
                <a:lnTo>
                  <a:pt x="64" y="4"/>
                </a:lnTo>
                <a:lnTo>
                  <a:pt x="65" y="4"/>
                </a:lnTo>
                <a:lnTo>
                  <a:pt x="68" y="3"/>
                </a:lnTo>
                <a:lnTo>
                  <a:pt x="67" y="4"/>
                </a:lnTo>
                <a:lnTo>
                  <a:pt x="68" y="4"/>
                </a:lnTo>
                <a:lnTo>
                  <a:pt x="68" y="5"/>
                </a:lnTo>
                <a:lnTo>
                  <a:pt x="69" y="5"/>
                </a:lnTo>
                <a:lnTo>
                  <a:pt x="69" y="4"/>
                </a:lnTo>
                <a:lnTo>
                  <a:pt x="68" y="4"/>
                </a:lnTo>
                <a:lnTo>
                  <a:pt x="70" y="3"/>
                </a:lnTo>
                <a:lnTo>
                  <a:pt x="70" y="4"/>
                </a:lnTo>
                <a:lnTo>
                  <a:pt x="71" y="5"/>
                </a:lnTo>
                <a:lnTo>
                  <a:pt x="70" y="6"/>
                </a:lnTo>
                <a:lnTo>
                  <a:pt x="69" y="6"/>
                </a:lnTo>
                <a:lnTo>
                  <a:pt x="69" y="7"/>
                </a:lnTo>
                <a:lnTo>
                  <a:pt x="68" y="7"/>
                </a:lnTo>
                <a:lnTo>
                  <a:pt x="67" y="8"/>
                </a:lnTo>
                <a:lnTo>
                  <a:pt x="68" y="9"/>
                </a:lnTo>
                <a:lnTo>
                  <a:pt x="68" y="10"/>
                </a:lnTo>
                <a:lnTo>
                  <a:pt x="66" y="12"/>
                </a:lnTo>
                <a:lnTo>
                  <a:pt x="70" y="15"/>
                </a:lnTo>
                <a:lnTo>
                  <a:pt x="73" y="16"/>
                </a:lnTo>
                <a:lnTo>
                  <a:pt x="74" y="18"/>
                </a:lnTo>
                <a:lnTo>
                  <a:pt x="77" y="18"/>
                </a:lnTo>
                <a:lnTo>
                  <a:pt x="78" y="19"/>
                </a:lnTo>
                <a:lnTo>
                  <a:pt x="80" y="21"/>
                </a:lnTo>
                <a:lnTo>
                  <a:pt x="82" y="20"/>
                </a:lnTo>
                <a:lnTo>
                  <a:pt x="84" y="16"/>
                </a:lnTo>
                <a:lnTo>
                  <a:pt x="85" y="12"/>
                </a:lnTo>
                <a:lnTo>
                  <a:pt x="84" y="9"/>
                </a:lnTo>
                <a:lnTo>
                  <a:pt x="85" y="7"/>
                </a:lnTo>
                <a:lnTo>
                  <a:pt x="85" y="6"/>
                </a:lnTo>
                <a:lnTo>
                  <a:pt x="85" y="5"/>
                </a:lnTo>
                <a:lnTo>
                  <a:pt x="85" y="4"/>
                </a:lnTo>
                <a:lnTo>
                  <a:pt x="86" y="4"/>
                </a:lnTo>
                <a:lnTo>
                  <a:pt x="86" y="0"/>
                </a:lnTo>
                <a:lnTo>
                  <a:pt x="87" y="0"/>
                </a:lnTo>
                <a:lnTo>
                  <a:pt x="88" y="0"/>
                </a:lnTo>
                <a:lnTo>
                  <a:pt x="87" y="1"/>
                </a:lnTo>
                <a:lnTo>
                  <a:pt x="88" y="0"/>
                </a:lnTo>
                <a:lnTo>
                  <a:pt x="88" y="1"/>
                </a:lnTo>
                <a:lnTo>
                  <a:pt x="88" y="3"/>
                </a:lnTo>
                <a:lnTo>
                  <a:pt x="89" y="4"/>
                </a:lnTo>
                <a:lnTo>
                  <a:pt x="90" y="5"/>
                </a:lnTo>
                <a:lnTo>
                  <a:pt x="90" y="6"/>
                </a:lnTo>
                <a:lnTo>
                  <a:pt x="90" y="9"/>
                </a:lnTo>
                <a:lnTo>
                  <a:pt x="91" y="11"/>
                </a:lnTo>
                <a:lnTo>
                  <a:pt x="92" y="11"/>
                </a:lnTo>
                <a:lnTo>
                  <a:pt x="93" y="10"/>
                </a:lnTo>
                <a:lnTo>
                  <a:pt x="94" y="11"/>
                </a:lnTo>
                <a:lnTo>
                  <a:pt x="96" y="12"/>
                </a:lnTo>
                <a:lnTo>
                  <a:pt x="96" y="17"/>
                </a:lnTo>
                <a:lnTo>
                  <a:pt x="97" y="18"/>
                </a:lnTo>
                <a:lnTo>
                  <a:pt x="98" y="18"/>
                </a:lnTo>
                <a:lnTo>
                  <a:pt x="97" y="19"/>
                </a:lnTo>
                <a:lnTo>
                  <a:pt x="98" y="21"/>
                </a:lnTo>
                <a:lnTo>
                  <a:pt x="98" y="22"/>
                </a:lnTo>
                <a:lnTo>
                  <a:pt x="99" y="23"/>
                </a:lnTo>
                <a:lnTo>
                  <a:pt x="99" y="24"/>
                </a:lnTo>
                <a:lnTo>
                  <a:pt x="101" y="26"/>
                </a:lnTo>
                <a:lnTo>
                  <a:pt x="102" y="26"/>
                </a:lnTo>
                <a:lnTo>
                  <a:pt x="102" y="25"/>
                </a:lnTo>
                <a:lnTo>
                  <a:pt x="103" y="27"/>
                </a:lnTo>
                <a:lnTo>
                  <a:pt x="103" y="26"/>
                </a:lnTo>
                <a:lnTo>
                  <a:pt x="105" y="28"/>
                </a:lnTo>
                <a:lnTo>
                  <a:pt x="106" y="28"/>
                </a:lnTo>
                <a:lnTo>
                  <a:pt x="106" y="29"/>
                </a:lnTo>
                <a:lnTo>
                  <a:pt x="107" y="31"/>
                </a:lnTo>
                <a:lnTo>
                  <a:pt x="109" y="35"/>
                </a:lnTo>
                <a:lnTo>
                  <a:pt x="110" y="35"/>
                </a:lnTo>
                <a:lnTo>
                  <a:pt x="109" y="35"/>
                </a:lnTo>
                <a:lnTo>
                  <a:pt x="110" y="34"/>
                </a:lnTo>
                <a:lnTo>
                  <a:pt x="111" y="35"/>
                </a:lnTo>
                <a:lnTo>
                  <a:pt x="111" y="34"/>
                </a:lnTo>
                <a:lnTo>
                  <a:pt x="112" y="35"/>
                </a:lnTo>
                <a:lnTo>
                  <a:pt x="112" y="38"/>
                </a:lnTo>
                <a:lnTo>
                  <a:pt x="114" y="40"/>
                </a:lnTo>
                <a:lnTo>
                  <a:pt x="115" y="39"/>
                </a:lnTo>
                <a:lnTo>
                  <a:pt x="116" y="41"/>
                </a:lnTo>
                <a:lnTo>
                  <a:pt x="117" y="42"/>
                </a:lnTo>
                <a:lnTo>
                  <a:pt x="118" y="43"/>
                </a:lnTo>
                <a:lnTo>
                  <a:pt x="118" y="44"/>
                </a:lnTo>
                <a:lnTo>
                  <a:pt x="119" y="45"/>
                </a:lnTo>
                <a:lnTo>
                  <a:pt x="119" y="46"/>
                </a:lnTo>
                <a:lnTo>
                  <a:pt x="119" y="49"/>
                </a:lnTo>
                <a:lnTo>
                  <a:pt x="120" y="52"/>
                </a:lnTo>
                <a:close/>
              </a:path>
            </a:pathLst>
          </a:custGeom>
          <a:noFill/>
          <a:ln w="9525">
            <a:noFill/>
            <a:round/>
            <a:headEnd/>
            <a:tailEnd/>
          </a:ln>
        </xdr:spPr>
      </xdr:sp>
      <xdr:sp macro="" textlink="">
        <xdr:nvSpPr>
          <xdr:cNvPr id="59" name="Freeform 33">
            <a:hlinkClick xmlns:r="http://schemas.openxmlformats.org/officeDocument/2006/relationships" r:id="rId10" tooltip="Indonesia - 120,840"/>
          </xdr:cNvPr>
          <xdr:cNvSpPr>
            <a:spLocks/>
          </xdr:cNvSpPr>
        </xdr:nvSpPr>
        <xdr:spPr bwMode="auto">
          <a:xfrm>
            <a:off x="1113" y="306"/>
            <a:ext cx="137" cy="49"/>
          </a:xfrm>
          <a:custGeom>
            <a:avLst/>
            <a:gdLst/>
            <a:ahLst/>
            <a:cxnLst>
              <a:cxn ang="0">
                <a:pos x="1" y="5"/>
              </a:cxn>
              <a:cxn ang="0">
                <a:pos x="6" y="13"/>
              </a:cxn>
              <a:cxn ang="0">
                <a:pos x="9" y="18"/>
              </a:cxn>
              <a:cxn ang="0">
                <a:pos x="15" y="24"/>
              </a:cxn>
              <a:cxn ang="0">
                <a:pos x="21" y="33"/>
              </a:cxn>
              <a:cxn ang="0">
                <a:pos x="34" y="39"/>
              </a:cxn>
              <a:cxn ang="0">
                <a:pos x="41" y="40"/>
              </a:cxn>
              <a:cxn ang="0">
                <a:pos x="48" y="41"/>
              </a:cxn>
              <a:cxn ang="0">
                <a:pos x="52" y="42"/>
              </a:cxn>
              <a:cxn ang="0">
                <a:pos x="58" y="43"/>
              </a:cxn>
              <a:cxn ang="0">
                <a:pos x="65" y="44"/>
              </a:cxn>
              <a:cxn ang="0">
                <a:pos x="73" y="46"/>
              </a:cxn>
              <a:cxn ang="0">
                <a:pos x="80" y="48"/>
              </a:cxn>
              <a:cxn ang="0">
                <a:pos x="85" y="48"/>
              </a:cxn>
              <a:cxn ang="0">
                <a:pos x="90" y="44"/>
              </a:cxn>
              <a:cxn ang="0">
                <a:pos x="97" y="41"/>
              </a:cxn>
              <a:cxn ang="0">
                <a:pos x="108" y="41"/>
              </a:cxn>
              <a:cxn ang="0">
                <a:pos x="118" y="38"/>
              </a:cxn>
              <a:cxn ang="0">
                <a:pos x="127" y="42"/>
              </a:cxn>
              <a:cxn ang="0">
                <a:pos x="132" y="41"/>
              </a:cxn>
              <a:cxn ang="0">
                <a:pos x="137" y="44"/>
              </a:cxn>
              <a:cxn ang="0">
                <a:pos x="137" y="37"/>
              </a:cxn>
              <a:cxn ang="0">
                <a:pos x="137" y="33"/>
              </a:cxn>
              <a:cxn ang="0">
                <a:pos x="137" y="24"/>
              </a:cxn>
              <a:cxn ang="0">
                <a:pos x="133" y="24"/>
              </a:cxn>
              <a:cxn ang="0">
                <a:pos x="128" y="21"/>
              </a:cxn>
              <a:cxn ang="0">
                <a:pos x="120" y="19"/>
              </a:cxn>
              <a:cxn ang="0">
                <a:pos x="111" y="18"/>
              </a:cxn>
              <a:cxn ang="0">
                <a:pos x="99" y="14"/>
              </a:cxn>
              <a:cxn ang="0">
                <a:pos x="100" y="10"/>
              </a:cxn>
              <a:cxn ang="0">
                <a:pos x="89" y="12"/>
              </a:cxn>
              <a:cxn ang="0">
                <a:pos x="83" y="14"/>
              </a:cxn>
              <a:cxn ang="0">
                <a:pos x="77" y="13"/>
              </a:cxn>
              <a:cxn ang="0">
                <a:pos x="68" y="10"/>
              </a:cxn>
              <a:cxn ang="0">
                <a:pos x="66" y="7"/>
              </a:cxn>
              <a:cxn ang="0">
                <a:pos x="67" y="4"/>
              </a:cxn>
              <a:cxn ang="0">
                <a:pos x="62" y="4"/>
              </a:cxn>
              <a:cxn ang="0">
                <a:pos x="61" y="8"/>
              </a:cxn>
              <a:cxn ang="0">
                <a:pos x="59" y="10"/>
              </a:cxn>
              <a:cxn ang="0">
                <a:pos x="56" y="13"/>
              </a:cxn>
              <a:cxn ang="0">
                <a:pos x="51" y="13"/>
              </a:cxn>
              <a:cxn ang="0">
                <a:pos x="45" y="13"/>
              </a:cxn>
              <a:cxn ang="0">
                <a:pos x="43" y="11"/>
              </a:cxn>
              <a:cxn ang="0">
                <a:pos x="39" y="16"/>
              </a:cxn>
              <a:cxn ang="0">
                <a:pos x="29" y="18"/>
              </a:cxn>
              <a:cxn ang="0">
                <a:pos x="23" y="13"/>
              </a:cxn>
              <a:cxn ang="0">
                <a:pos x="18" y="10"/>
              </a:cxn>
              <a:cxn ang="0">
                <a:pos x="9" y="4"/>
              </a:cxn>
              <a:cxn ang="0">
                <a:pos x="4" y="1"/>
              </a:cxn>
            </a:cxnLst>
            <a:rect l="0" t="0" r="r" b="b"/>
            <a:pathLst>
              <a:path w="137" h="49">
                <a:moveTo>
                  <a:pt x="0" y="0"/>
                </a:moveTo>
                <a:lnTo>
                  <a:pt x="1" y="3"/>
                </a:lnTo>
                <a:lnTo>
                  <a:pt x="1" y="5"/>
                </a:lnTo>
                <a:lnTo>
                  <a:pt x="1" y="6"/>
                </a:lnTo>
                <a:lnTo>
                  <a:pt x="2" y="8"/>
                </a:lnTo>
                <a:lnTo>
                  <a:pt x="6" y="13"/>
                </a:lnTo>
                <a:lnTo>
                  <a:pt x="8" y="15"/>
                </a:lnTo>
                <a:lnTo>
                  <a:pt x="8" y="17"/>
                </a:lnTo>
                <a:lnTo>
                  <a:pt x="9" y="18"/>
                </a:lnTo>
                <a:lnTo>
                  <a:pt x="10" y="20"/>
                </a:lnTo>
                <a:lnTo>
                  <a:pt x="12" y="22"/>
                </a:lnTo>
                <a:lnTo>
                  <a:pt x="15" y="24"/>
                </a:lnTo>
                <a:lnTo>
                  <a:pt x="15" y="25"/>
                </a:lnTo>
                <a:lnTo>
                  <a:pt x="16" y="27"/>
                </a:lnTo>
                <a:lnTo>
                  <a:pt x="21" y="33"/>
                </a:lnTo>
                <a:lnTo>
                  <a:pt x="31" y="37"/>
                </a:lnTo>
                <a:lnTo>
                  <a:pt x="34" y="38"/>
                </a:lnTo>
                <a:lnTo>
                  <a:pt x="34" y="39"/>
                </a:lnTo>
                <a:lnTo>
                  <a:pt x="37" y="39"/>
                </a:lnTo>
                <a:lnTo>
                  <a:pt x="39" y="40"/>
                </a:lnTo>
                <a:lnTo>
                  <a:pt x="41" y="40"/>
                </a:lnTo>
                <a:lnTo>
                  <a:pt x="43" y="40"/>
                </a:lnTo>
                <a:lnTo>
                  <a:pt x="46" y="41"/>
                </a:lnTo>
                <a:lnTo>
                  <a:pt x="48" y="41"/>
                </a:lnTo>
                <a:lnTo>
                  <a:pt x="49" y="42"/>
                </a:lnTo>
                <a:lnTo>
                  <a:pt x="50" y="41"/>
                </a:lnTo>
                <a:lnTo>
                  <a:pt x="52" y="42"/>
                </a:lnTo>
                <a:lnTo>
                  <a:pt x="54" y="41"/>
                </a:lnTo>
                <a:lnTo>
                  <a:pt x="56" y="42"/>
                </a:lnTo>
                <a:lnTo>
                  <a:pt x="58" y="43"/>
                </a:lnTo>
                <a:lnTo>
                  <a:pt x="60" y="43"/>
                </a:lnTo>
                <a:lnTo>
                  <a:pt x="63" y="43"/>
                </a:lnTo>
                <a:lnTo>
                  <a:pt x="65" y="44"/>
                </a:lnTo>
                <a:lnTo>
                  <a:pt x="69" y="43"/>
                </a:lnTo>
                <a:lnTo>
                  <a:pt x="71" y="45"/>
                </a:lnTo>
                <a:lnTo>
                  <a:pt x="73" y="46"/>
                </a:lnTo>
                <a:lnTo>
                  <a:pt x="74" y="47"/>
                </a:lnTo>
                <a:lnTo>
                  <a:pt x="75" y="47"/>
                </a:lnTo>
                <a:lnTo>
                  <a:pt x="80" y="48"/>
                </a:lnTo>
                <a:lnTo>
                  <a:pt x="83" y="49"/>
                </a:lnTo>
                <a:lnTo>
                  <a:pt x="84" y="49"/>
                </a:lnTo>
                <a:lnTo>
                  <a:pt x="85" y="48"/>
                </a:lnTo>
                <a:lnTo>
                  <a:pt x="88" y="46"/>
                </a:lnTo>
                <a:lnTo>
                  <a:pt x="89" y="45"/>
                </a:lnTo>
                <a:lnTo>
                  <a:pt x="90" y="44"/>
                </a:lnTo>
                <a:lnTo>
                  <a:pt x="91" y="41"/>
                </a:lnTo>
                <a:lnTo>
                  <a:pt x="94" y="40"/>
                </a:lnTo>
                <a:lnTo>
                  <a:pt x="97" y="41"/>
                </a:lnTo>
                <a:lnTo>
                  <a:pt x="103" y="41"/>
                </a:lnTo>
                <a:lnTo>
                  <a:pt x="107" y="41"/>
                </a:lnTo>
                <a:lnTo>
                  <a:pt x="108" y="41"/>
                </a:lnTo>
                <a:lnTo>
                  <a:pt x="109" y="38"/>
                </a:lnTo>
                <a:lnTo>
                  <a:pt x="116" y="37"/>
                </a:lnTo>
                <a:lnTo>
                  <a:pt x="118" y="38"/>
                </a:lnTo>
                <a:lnTo>
                  <a:pt x="120" y="39"/>
                </a:lnTo>
                <a:lnTo>
                  <a:pt x="123" y="39"/>
                </a:lnTo>
                <a:lnTo>
                  <a:pt x="127" y="42"/>
                </a:lnTo>
                <a:lnTo>
                  <a:pt x="129" y="42"/>
                </a:lnTo>
                <a:lnTo>
                  <a:pt x="130" y="42"/>
                </a:lnTo>
                <a:lnTo>
                  <a:pt x="132" y="41"/>
                </a:lnTo>
                <a:lnTo>
                  <a:pt x="134" y="41"/>
                </a:lnTo>
                <a:lnTo>
                  <a:pt x="135" y="42"/>
                </a:lnTo>
                <a:lnTo>
                  <a:pt x="137" y="44"/>
                </a:lnTo>
                <a:lnTo>
                  <a:pt x="137" y="41"/>
                </a:lnTo>
                <a:lnTo>
                  <a:pt x="137" y="39"/>
                </a:lnTo>
                <a:lnTo>
                  <a:pt x="137" y="37"/>
                </a:lnTo>
                <a:lnTo>
                  <a:pt x="136" y="37"/>
                </a:lnTo>
                <a:lnTo>
                  <a:pt x="137" y="36"/>
                </a:lnTo>
                <a:lnTo>
                  <a:pt x="137" y="33"/>
                </a:lnTo>
                <a:lnTo>
                  <a:pt x="137" y="31"/>
                </a:lnTo>
                <a:lnTo>
                  <a:pt x="137" y="28"/>
                </a:lnTo>
                <a:lnTo>
                  <a:pt x="137" y="24"/>
                </a:lnTo>
                <a:lnTo>
                  <a:pt x="136" y="24"/>
                </a:lnTo>
                <a:lnTo>
                  <a:pt x="134" y="24"/>
                </a:lnTo>
                <a:lnTo>
                  <a:pt x="133" y="24"/>
                </a:lnTo>
                <a:lnTo>
                  <a:pt x="131" y="23"/>
                </a:lnTo>
                <a:lnTo>
                  <a:pt x="129" y="22"/>
                </a:lnTo>
                <a:lnTo>
                  <a:pt x="128" y="21"/>
                </a:lnTo>
                <a:lnTo>
                  <a:pt x="125" y="22"/>
                </a:lnTo>
                <a:lnTo>
                  <a:pt x="123" y="20"/>
                </a:lnTo>
                <a:lnTo>
                  <a:pt x="120" y="19"/>
                </a:lnTo>
                <a:lnTo>
                  <a:pt x="116" y="19"/>
                </a:lnTo>
                <a:lnTo>
                  <a:pt x="112" y="18"/>
                </a:lnTo>
                <a:lnTo>
                  <a:pt x="111" y="18"/>
                </a:lnTo>
                <a:lnTo>
                  <a:pt x="107" y="17"/>
                </a:lnTo>
                <a:lnTo>
                  <a:pt x="100" y="16"/>
                </a:lnTo>
                <a:lnTo>
                  <a:pt x="99" y="14"/>
                </a:lnTo>
                <a:lnTo>
                  <a:pt x="100" y="13"/>
                </a:lnTo>
                <a:lnTo>
                  <a:pt x="100" y="12"/>
                </a:lnTo>
                <a:lnTo>
                  <a:pt x="100" y="10"/>
                </a:lnTo>
                <a:lnTo>
                  <a:pt x="100" y="9"/>
                </a:lnTo>
                <a:lnTo>
                  <a:pt x="90" y="12"/>
                </a:lnTo>
                <a:lnTo>
                  <a:pt x="89" y="12"/>
                </a:lnTo>
                <a:lnTo>
                  <a:pt x="87" y="13"/>
                </a:lnTo>
                <a:lnTo>
                  <a:pt x="84" y="14"/>
                </a:lnTo>
                <a:lnTo>
                  <a:pt x="83" y="14"/>
                </a:lnTo>
                <a:lnTo>
                  <a:pt x="82" y="14"/>
                </a:lnTo>
                <a:lnTo>
                  <a:pt x="79" y="13"/>
                </a:lnTo>
                <a:lnTo>
                  <a:pt x="77" y="13"/>
                </a:lnTo>
                <a:lnTo>
                  <a:pt x="71" y="14"/>
                </a:lnTo>
                <a:lnTo>
                  <a:pt x="69" y="12"/>
                </a:lnTo>
                <a:lnTo>
                  <a:pt x="68" y="10"/>
                </a:lnTo>
                <a:lnTo>
                  <a:pt x="69" y="10"/>
                </a:lnTo>
                <a:lnTo>
                  <a:pt x="67" y="8"/>
                </a:lnTo>
                <a:lnTo>
                  <a:pt x="66" y="7"/>
                </a:lnTo>
                <a:lnTo>
                  <a:pt x="65" y="6"/>
                </a:lnTo>
                <a:lnTo>
                  <a:pt x="68" y="6"/>
                </a:lnTo>
                <a:lnTo>
                  <a:pt x="67" y="4"/>
                </a:lnTo>
                <a:lnTo>
                  <a:pt x="65" y="4"/>
                </a:lnTo>
                <a:lnTo>
                  <a:pt x="63" y="4"/>
                </a:lnTo>
                <a:lnTo>
                  <a:pt x="62" y="4"/>
                </a:lnTo>
                <a:lnTo>
                  <a:pt x="61" y="5"/>
                </a:lnTo>
                <a:lnTo>
                  <a:pt x="61" y="6"/>
                </a:lnTo>
                <a:lnTo>
                  <a:pt x="61" y="8"/>
                </a:lnTo>
                <a:lnTo>
                  <a:pt x="60" y="8"/>
                </a:lnTo>
                <a:lnTo>
                  <a:pt x="60" y="9"/>
                </a:lnTo>
                <a:lnTo>
                  <a:pt x="59" y="10"/>
                </a:lnTo>
                <a:lnTo>
                  <a:pt x="59" y="11"/>
                </a:lnTo>
                <a:lnTo>
                  <a:pt x="57" y="13"/>
                </a:lnTo>
                <a:lnTo>
                  <a:pt x="56" y="13"/>
                </a:lnTo>
                <a:lnTo>
                  <a:pt x="55" y="13"/>
                </a:lnTo>
                <a:lnTo>
                  <a:pt x="53" y="12"/>
                </a:lnTo>
                <a:lnTo>
                  <a:pt x="51" y="13"/>
                </a:lnTo>
                <a:lnTo>
                  <a:pt x="49" y="14"/>
                </a:lnTo>
                <a:lnTo>
                  <a:pt x="47" y="14"/>
                </a:lnTo>
                <a:lnTo>
                  <a:pt x="45" y="13"/>
                </a:lnTo>
                <a:lnTo>
                  <a:pt x="43" y="12"/>
                </a:lnTo>
                <a:lnTo>
                  <a:pt x="43" y="10"/>
                </a:lnTo>
                <a:lnTo>
                  <a:pt x="43" y="11"/>
                </a:lnTo>
                <a:lnTo>
                  <a:pt x="41" y="13"/>
                </a:lnTo>
                <a:lnTo>
                  <a:pt x="41" y="14"/>
                </a:lnTo>
                <a:lnTo>
                  <a:pt x="39" y="16"/>
                </a:lnTo>
                <a:lnTo>
                  <a:pt x="36" y="19"/>
                </a:lnTo>
                <a:lnTo>
                  <a:pt x="32" y="22"/>
                </a:lnTo>
                <a:lnTo>
                  <a:pt x="29" y="18"/>
                </a:lnTo>
                <a:lnTo>
                  <a:pt x="29" y="14"/>
                </a:lnTo>
                <a:lnTo>
                  <a:pt x="28" y="13"/>
                </a:lnTo>
                <a:lnTo>
                  <a:pt x="23" y="13"/>
                </a:lnTo>
                <a:lnTo>
                  <a:pt x="22" y="13"/>
                </a:lnTo>
                <a:lnTo>
                  <a:pt x="20" y="11"/>
                </a:lnTo>
                <a:lnTo>
                  <a:pt x="18" y="10"/>
                </a:lnTo>
                <a:lnTo>
                  <a:pt x="15" y="8"/>
                </a:lnTo>
                <a:lnTo>
                  <a:pt x="12" y="6"/>
                </a:lnTo>
                <a:lnTo>
                  <a:pt x="9" y="4"/>
                </a:lnTo>
                <a:lnTo>
                  <a:pt x="8" y="2"/>
                </a:lnTo>
                <a:lnTo>
                  <a:pt x="6" y="1"/>
                </a:lnTo>
                <a:lnTo>
                  <a:pt x="4" y="1"/>
                </a:lnTo>
                <a:lnTo>
                  <a:pt x="1" y="0"/>
                </a:lnTo>
                <a:lnTo>
                  <a:pt x="0" y="0"/>
                </a:lnTo>
                <a:close/>
              </a:path>
            </a:pathLst>
          </a:custGeom>
          <a:noFill/>
          <a:ln w="9525">
            <a:noFill/>
            <a:round/>
            <a:headEnd/>
            <a:tailEnd/>
          </a:ln>
        </xdr:spPr>
      </xdr:sp>
      <xdr:sp macro="" textlink="">
        <xdr:nvSpPr>
          <xdr:cNvPr id="60" name="Freeform 32">
            <a:hlinkClick xmlns:r="http://schemas.openxmlformats.org/officeDocument/2006/relationships" r:id="rId11" tooltip="Japan - 122,462"/>
          </xdr:cNvPr>
          <xdr:cNvSpPr>
            <a:spLocks/>
          </xdr:cNvSpPr>
        </xdr:nvSpPr>
        <xdr:spPr bwMode="auto">
          <a:xfrm>
            <a:off x="1210" y="187"/>
            <a:ext cx="54" cy="58"/>
          </a:xfrm>
          <a:custGeom>
            <a:avLst/>
            <a:gdLst/>
            <a:ahLst/>
            <a:cxnLst>
              <a:cxn ang="0">
                <a:pos x="42" y="0"/>
              </a:cxn>
              <a:cxn ang="0">
                <a:pos x="38" y="7"/>
              </a:cxn>
              <a:cxn ang="0">
                <a:pos x="36" y="9"/>
              </a:cxn>
              <a:cxn ang="0">
                <a:pos x="32" y="22"/>
              </a:cxn>
              <a:cxn ang="0">
                <a:pos x="29" y="24"/>
              </a:cxn>
              <a:cxn ang="0">
                <a:pos x="22" y="29"/>
              </a:cxn>
              <a:cxn ang="0">
                <a:pos x="16" y="30"/>
              </a:cxn>
              <a:cxn ang="0">
                <a:pos x="5" y="33"/>
              </a:cxn>
              <a:cxn ang="0">
                <a:pos x="3" y="38"/>
              </a:cxn>
              <a:cxn ang="0">
                <a:pos x="0" y="58"/>
              </a:cxn>
              <a:cxn ang="0">
                <a:pos x="6" y="51"/>
              </a:cxn>
              <a:cxn ang="0">
                <a:pos x="9" y="45"/>
              </a:cxn>
              <a:cxn ang="0">
                <a:pos x="11" y="42"/>
              </a:cxn>
              <a:cxn ang="0">
                <a:pos x="13" y="38"/>
              </a:cxn>
              <a:cxn ang="0">
                <a:pos x="16" y="38"/>
              </a:cxn>
              <a:cxn ang="0">
                <a:pos x="19" y="37"/>
              </a:cxn>
              <a:cxn ang="0">
                <a:pos x="24" y="36"/>
              </a:cxn>
              <a:cxn ang="0">
                <a:pos x="31" y="33"/>
              </a:cxn>
              <a:cxn ang="0">
                <a:pos x="33" y="33"/>
              </a:cxn>
              <a:cxn ang="0">
                <a:pos x="38" y="31"/>
              </a:cxn>
              <a:cxn ang="0">
                <a:pos x="39" y="29"/>
              </a:cxn>
              <a:cxn ang="0">
                <a:pos x="41" y="22"/>
              </a:cxn>
              <a:cxn ang="0">
                <a:pos x="43" y="18"/>
              </a:cxn>
              <a:cxn ang="0">
                <a:pos x="46" y="11"/>
              </a:cxn>
              <a:cxn ang="0">
                <a:pos x="54" y="6"/>
              </a:cxn>
              <a:cxn ang="0">
                <a:pos x="53" y="4"/>
              </a:cxn>
              <a:cxn ang="0">
                <a:pos x="42" y="0"/>
              </a:cxn>
            </a:cxnLst>
            <a:rect l="0" t="0" r="r" b="b"/>
            <a:pathLst>
              <a:path w="54" h="58">
                <a:moveTo>
                  <a:pt x="42" y="0"/>
                </a:moveTo>
                <a:lnTo>
                  <a:pt x="38" y="7"/>
                </a:lnTo>
                <a:lnTo>
                  <a:pt x="36" y="9"/>
                </a:lnTo>
                <a:lnTo>
                  <a:pt x="32" y="22"/>
                </a:lnTo>
                <a:lnTo>
                  <a:pt x="29" y="24"/>
                </a:lnTo>
                <a:lnTo>
                  <a:pt x="22" y="29"/>
                </a:lnTo>
                <a:lnTo>
                  <a:pt x="16" y="30"/>
                </a:lnTo>
                <a:lnTo>
                  <a:pt x="5" y="33"/>
                </a:lnTo>
                <a:lnTo>
                  <a:pt x="3" y="38"/>
                </a:lnTo>
                <a:lnTo>
                  <a:pt x="0" y="58"/>
                </a:lnTo>
                <a:lnTo>
                  <a:pt x="6" y="51"/>
                </a:lnTo>
                <a:lnTo>
                  <a:pt x="9" y="45"/>
                </a:lnTo>
                <a:lnTo>
                  <a:pt x="11" y="42"/>
                </a:lnTo>
                <a:lnTo>
                  <a:pt x="13" y="38"/>
                </a:lnTo>
                <a:lnTo>
                  <a:pt x="16" y="38"/>
                </a:lnTo>
                <a:lnTo>
                  <a:pt x="19" y="37"/>
                </a:lnTo>
                <a:lnTo>
                  <a:pt x="24" y="36"/>
                </a:lnTo>
                <a:lnTo>
                  <a:pt x="31" y="33"/>
                </a:lnTo>
                <a:lnTo>
                  <a:pt x="33" y="33"/>
                </a:lnTo>
                <a:lnTo>
                  <a:pt x="38" y="31"/>
                </a:lnTo>
                <a:lnTo>
                  <a:pt x="39" y="29"/>
                </a:lnTo>
                <a:lnTo>
                  <a:pt x="41" y="22"/>
                </a:lnTo>
                <a:lnTo>
                  <a:pt x="43" y="18"/>
                </a:lnTo>
                <a:lnTo>
                  <a:pt x="46" y="11"/>
                </a:lnTo>
                <a:lnTo>
                  <a:pt x="54" y="6"/>
                </a:lnTo>
                <a:lnTo>
                  <a:pt x="53" y="4"/>
                </a:lnTo>
                <a:lnTo>
                  <a:pt x="42" y="0"/>
                </a:lnTo>
                <a:close/>
              </a:path>
            </a:pathLst>
          </a:custGeom>
          <a:noFill/>
          <a:ln w="9525">
            <a:noFill/>
            <a:round/>
            <a:headEnd/>
            <a:tailEnd/>
          </a:ln>
        </xdr:spPr>
      </xdr:sp>
      <xdr:sp macro="" textlink="">
        <xdr:nvSpPr>
          <xdr:cNvPr id="61" name="Freeform 31">
            <a:hlinkClick xmlns:r="http://schemas.openxmlformats.org/officeDocument/2006/relationships" r:id="rId12" tooltip="Great Britain - 134,298"/>
          </xdr:cNvPr>
          <xdr:cNvSpPr>
            <a:spLocks/>
          </xdr:cNvSpPr>
        </xdr:nvSpPr>
        <xdr:spPr bwMode="auto">
          <a:xfrm>
            <a:off x="824" y="142"/>
            <a:ext cx="3" cy="2"/>
          </a:xfrm>
          <a:custGeom>
            <a:avLst/>
            <a:gdLst/>
            <a:ahLst/>
            <a:cxnLst>
              <a:cxn ang="0">
                <a:pos x="3" y="0"/>
              </a:cxn>
              <a:cxn ang="0">
                <a:pos x="2" y="0"/>
              </a:cxn>
              <a:cxn ang="0">
                <a:pos x="1" y="0"/>
              </a:cxn>
              <a:cxn ang="0">
                <a:pos x="2" y="1"/>
              </a:cxn>
              <a:cxn ang="0">
                <a:pos x="0" y="1"/>
              </a:cxn>
              <a:cxn ang="0">
                <a:pos x="1" y="1"/>
              </a:cxn>
              <a:cxn ang="0">
                <a:pos x="2" y="1"/>
              </a:cxn>
              <a:cxn ang="0">
                <a:pos x="1" y="2"/>
              </a:cxn>
              <a:cxn ang="0">
                <a:pos x="2" y="2"/>
              </a:cxn>
              <a:cxn ang="0">
                <a:pos x="2" y="1"/>
              </a:cxn>
              <a:cxn ang="0">
                <a:pos x="3" y="1"/>
              </a:cxn>
              <a:cxn ang="0">
                <a:pos x="2" y="0"/>
              </a:cxn>
              <a:cxn ang="0">
                <a:pos x="3" y="0"/>
              </a:cxn>
            </a:cxnLst>
            <a:rect l="0" t="0" r="r" b="b"/>
            <a:pathLst>
              <a:path w="3" h="2">
                <a:moveTo>
                  <a:pt x="3" y="0"/>
                </a:moveTo>
                <a:lnTo>
                  <a:pt x="2" y="0"/>
                </a:lnTo>
                <a:lnTo>
                  <a:pt x="1" y="0"/>
                </a:lnTo>
                <a:lnTo>
                  <a:pt x="2" y="1"/>
                </a:lnTo>
                <a:lnTo>
                  <a:pt x="0" y="1"/>
                </a:lnTo>
                <a:lnTo>
                  <a:pt x="1" y="1"/>
                </a:lnTo>
                <a:lnTo>
                  <a:pt x="2" y="1"/>
                </a:lnTo>
                <a:lnTo>
                  <a:pt x="1" y="2"/>
                </a:lnTo>
                <a:lnTo>
                  <a:pt x="2" y="2"/>
                </a:lnTo>
                <a:lnTo>
                  <a:pt x="2" y="1"/>
                </a:lnTo>
                <a:lnTo>
                  <a:pt x="3" y="1"/>
                </a:lnTo>
                <a:lnTo>
                  <a:pt x="2" y="0"/>
                </a:lnTo>
                <a:lnTo>
                  <a:pt x="3" y="0"/>
                </a:lnTo>
                <a:close/>
              </a:path>
            </a:pathLst>
          </a:custGeom>
          <a:noFill/>
          <a:ln w="9525">
            <a:noFill/>
            <a:round/>
            <a:headEnd/>
            <a:tailEnd/>
          </a:ln>
        </xdr:spPr>
      </xdr:sp>
      <xdr:sp macro="" textlink="">
        <xdr:nvSpPr>
          <xdr:cNvPr id="62" name="Freeform 30">
            <a:hlinkClick xmlns:r="http://schemas.openxmlformats.org/officeDocument/2006/relationships" r:id="rId12" tooltip="Great Britain - 134,298"/>
          </xdr:cNvPr>
          <xdr:cNvSpPr>
            <a:spLocks/>
          </xdr:cNvSpPr>
        </xdr:nvSpPr>
        <xdr:spPr bwMode="auto">
          <a:xfrm>
            <a:off x="805" y="147"/>
            <a:ext cx="30" cy="27"/>
          </a:xfrm>
          <a:custGeom>
            <a:avLst/>
            <a:gdLst/>
            <a:ahLst/>
            <a:cxnLst>
              <a:cxn ang="0">
                <a:pos x="12" y="0"/>
              </a:cxn>
              <a:cxn ang="0">
                <a:pos x="8" y="1"/>
              </a:cxn>
              <a:cxn ang="0">
                <a:pos x="4" y="2"/>
              </a:cxn>
              <a:cxn ang="0">
                <a:pos x="2" y="5"/>
              </a:cxn>
              <a:cxn ang="0">
                <a:pos x="3" y="6"/>
              </a:cxn>
              <a:cxn ang="0">
                <a:pos x="6" y="5"/>
              </a:cxn>
              <a:cxn ang="0">
                <a:pos x="6" y="7"/>
              </a:cxn>
              <a:cxn ang="0">
                <a:pos x="5" y="10"/>
              </a:cxn>
              <a:cxn ang="0">
                <a:pos x="2" y="12"/>
              </a:cxn>
              <a:cxn ang="0">
                <a:pos x="0" y="14"/>
              </a:cxn>
              <a:cxn ang="0">
                <a:pos x="3" y="15"/>
              </a:cxn>
              <a:cxn ang="0">
                <a:pos x="5" y="15"/>
              </a:cxn>
              <a:cxn ang="0">
                <a:pos x="7" y="15"/>
              </a:cxn>
              <a:cxn ang="0">
                <a:pos x="8" y="13"/>
              </a:cxn>
              <a:cxn ang="0">
                <a:pos x="8" y="13"/>
              </a:cxn>
              <a:cxn ang="0">
                <a:pos x="8" y="12"/>
              </a:cxn>
              <a:cxn ang="0">
                <a:pos x="8" y="11"/>
              </a:cxn>
              <a:cxn ang="0">
                <a:pos x="10" y="13"/>
              </a:cxn>
              <a:cxn ang="0">
                <a:pos x="11" y="13"/>
              </a:cxn>
              <a:cxn ang="0">
                <a:pos x="13" y="12"/>
              </a:cxn>
              <a:cxn ang="0">
                <a:pos x="16" y="12"/>
              </a:cxn>
              <a:cxn ang="0">
                <a:pos x="14" y="13"/>
              </a:cxn>
              <a:cxn ang="0">
                <a:pos x="16" y="14"/>
              </a:cxn>
              <a:cxn ang="0">
                <a:pos x="16" y="16"/>
              </a:cxn>
              <a:cxn ang="0">
                <a:pos x="12" y="17"/>
              </a:cxn>
              <a:cxn ang="0">
                <a:pos x="11" y="17"/>
              </a:cxn>
              <a:cxn ang="0">
                <a:pos x="12" y="18"/>
              </a:cxn>
              <a:cxn ang="0">
                <a:pos x="9" y="21"/>
              </a:cxn>
              <a:cxn ang="0">
                <a:pos x="10" y="22"/>
              </a:cxn>
              <a:cxn ang="0">
                <a:pos x="10" y="22"/>
              </a:cxn>
              <a:cxn ang="0">
                <a:pos x="12" y="22"/>
              </a:cxn>
              <a:cxn ang="0">
                <a:pos x="15" y="23"/>
              </a:cxn>
              <a:cxn ang="0">
                <a:pos x="16" y="23"/>
              </a:cxn>
              <a:cxn ang="0">
                <a:pos x="10" y="25"/>
              </a:cxn>
              <a:cxn ang="0">
                <a:pos x="9" y="27"/>
              </a:cxn>
              <a:cxn ang="0">
                <a:pos x="11" y="26"/>
              </a:cxn>
              <a:cxn ang="0">
                <a:pos x="14" y="25"/>
              </a:cxn>
              <a:cxn ang="0">
                <a:pos x="17" y="25"/>
              </a:cxn>
              <a:cxn ang="0">
                <a:pos x="20" y="24"/>
              </a:cxn>
              <a:cxn ang="0">
                <a:pos x="21" y="25"/>
              </a:cxn>
              <a:cxn ang="0">
                <a:pos x="23" y="24"/>
              </a:cxn>
              <a:cxn ang="0">
                <a:pos x="26" y="24"/>
              </a:cxn>
              <a:cxn ang="0">
                <a:pos x="26" y="23"/>
              </a:cxn>
              <a:cxn ang="0">
                <a:pos x="28" y="21"/>
              </a:cxn>
              <a:cxn ang="0">
                <a:pos x="30" y="20"/>
              </a:cxn>
              <a:cxn ang="0">
                <a:pos x="28" y="18"/>
              </a:cxn>
              <a:cxn ang="0">
                <a:pos x="26" y="18"/>
              </a:cxn>
              <a:cxn ang="0">
                <a:pos x="25" y="17"/>
              </a:cxn>
              <a:cxn ang="0">
                <a:pos x="25" y="16"/>
              </a:cxn>
              <a:cxn ang="0">
                <a:pos x="22" y="13"/>
              </a:cxn>
              <a:cxn ang="0">
                <a:pos x="20" y="10"/>
              </a:cxn>
              <a:cxn ang="0">
                <a:pos x="15" y="9"/>
              </a:cxn>
              <a:cxn ang="0">
                <a:pos x="17" y="8"/>
              </a:cxn>
              <a:cxn ang="0">
                <a:pos x="17" y="7"/>
              </a:cxn>
              <a:cxn ang="0">
                <a:pos x="19" y="4"/>
              </a:cxn>
              <a:cxn ang="0">
                <a:pos x="16" y="4"/>
              </a:cxn>
              <a:cxn ang="0">
                <a:pos x="13" y="4"/>
              </a:cxn>
              <a:cxn ang="0">
                <a:pos x="13" y="3"/>
              </a:cxn>
              <a:cxn ang="0">
                <a:pos x="16" y="1"/>
              </a:cxn>
              <a:cxn ang="0">
                <a:pos x="15" y="0"/>
              </a:cxn>
            </a:cxnLst>
            <a:rect l="0" t="0" r="r" b="b"/>
            <a:pathLst>
              <a:path w="30" h="27">
                <a:moveTo>
                  <a:pt x="15" y="0"/>
                </a:moveTo>
                <a:lnTo>
                  <a:pt x="12" y="0"/>
                </a:lnTo>
                <a:lnTo>
                  <a:pt x="10" y="1"/>
                </a:lnTo>
                <a:lnTo>
                  <a:pt x="8" y="1"/>
                </a:lnTo>
                <a:lnTo>
                  <a:pt x="6" y="1"/>
                </a:lnTo>
                <a:lnTo>
                  <a:pt x="4" y="2"/>
                </a:lnTo>
                <a:lnTo>
                  <a:pt x="2" y="4"/>
                </a:lnTo>
                <a:lnTo>
                  <a:pt x="2" y="5"/>
                </a:lnTo>
                <a:lnTo>
                  <a:pt x="2" y="6"/>
                </a:lnTo>
                <a:lnTo>
                  <a:pt x="3" y="6"/>
                </a:lnTo>
                <a:lnTo>
                  <a:pt x="5" y="5"/>
                </a:lnTo>
                <a:lnTo>
                  <a:pt x="6" y="5"/>
                </a:lnTo>
                <a:lnTo>
                  <a:pt x="7" y="6"/>
                </a:lnTo>
                <a:lnTo>
                  <a:pt x="6" y="7"/>
                </a:lnTo>
                <a:lnTo>
                  <a:pt x="6" y="8"/>
                </a:lnTo>
                <a:lnTo>
                  <a:pt x="5" y="10"/>
                </a:lnTo>
                <a:lnTo>
                  <a:pt x="3" y="12"/>
                </a:lnTo>
                <a:lnTo>
                  <a:pt x="2" y="12"/>
                </a:lnTo>
                <a:lnTo>
                  <a:pt x="1" y="13"/>
                </a:lnTo>
                <a:lnTo>
                  <a:pt x="0" y="14"/>
                </a:lnTo>
                <a:lnTo>
                  <a:pt x="2" y="15"/>
                </a:lnTo>
                <a:lnTo>
                  <a:pt x="3" y="15"/>
                </a:lnTo>
                <a:lnTo>
                  <a:pt x="4" y="14"/>
                </a:lnTo>
                <a:lnTo>
                  <a:pt x="5" y="15"/>
                </a:lnTo>
                <a:lnTo>
                  <a:pt x="6" y="15"/>
                </a:lnTo>
                <a:lnTo>
                  <a:pt x="7" y="15"/>
                </a:lnTo>
                <a:lnTo>
                  <a:pt x="8" y="14"/>
                </a:lnTo>
                <a:lnTo>
                  <a:pt x="8" y="13"/>
                </a:lnTo>
                <a:lnTo>
                  <a:pt x="8" y="14"/>
                </a:lnTo>
                <a:lnTo>
                  <a:pt x="8" y="13"/>
                </a:lnTo>
                <a:lnTo>
                  <a:pt x="7" y="13"/>
                </a:lnTo>
                <a:lnTo>
                  <a:pt x="8" y="12"/>
                </a:lnTo>
                <a:lnTo>
                  <a:pt x="7" y="11"/>
                </a:lnTo>
                <a:lnTo>
                  <a:pt x="8" y="11"/>
                </a:lnTo>
                <a:lnTo>
                  <a:pt x="9" y="12"/>
                </a:lnTo>
                <a:lnTo>
                  <a:pt x="10" y="13"/>
                </a:lnTo>
                <a:lnTo>
                  <a:pt x="10" y="12"/>
                </a:lnTo>
                <a:lnTo>
                  <a:pt x="11" y="13"/>
                </a:lnTo>
                <a:lnTo>
                  <a:pt x="11" y="12"/>
                </a:lnTo>
                <a:lnTo>
                  <a:pt x="13" y="12"/>
                </a:lnTo>
                <a:lnTo>
                  <a:pt x="14" y="12"/>
                </a:lnTo>
                <a:lnTo>
                  <a:pt x="16" y="12"/>
                </a:lnTo>
                <a:lnTo>
                  <a:pt x="14" y="12"/>
                </a:lnTo>
                <a:lnTo>
                  <a:pt x="14" y="13"/>
                </a:lnTo>
                <a:lnTo>
                  <a:pt x="15" y="15"/>
                </a:lnTo>
                <a:lnTo>
                  <a:pt x="16" y="14"/>
                </a:lnTo>
                <a:lnTo>
                  <a:pt x="16" y="15"/>
                </a:lnTo>
                <a:lnTo>
                  <a:pt x="16" y="16"/>
                </a:lnTo>
                <a:lnTo>
                  <a:pt x="16" y="17"/>
                </a:lnTo>
                <a:lnTo>
                  <a:pt x="12" y="17"/>
                </a:lnTo>
                <a:lnTo>
                  <a:pt x="13" y="17"/>
                </a:lnTo>
                <a:lnTo>
                  <a:pt x="11" y="17"/>
                </a:lnTo>
                <a:lnTo>
                  <a:pt x="10" y="18"/>
                </a:lnTo>
                <a:lnTo>
                  <a:pt x="12" y="18"/>
                </a:lnTo>
                <a:lnTo>
                  <a:pt x="12" y="20"/>
                </a:lnTo>
                <a:lnTo>
                  <a:pt x="9" y="21"/>
                </a:lnTo>
                <a:lnTo>
                  <a:pt x="9" y="22"/>
                </a:lnTo>
                <a:lnTo>
                  <a:pt x="10" y="22"/>
                </a:lnTo>
                <a:lnTo>
                  <a:pt x="9" y="22"/>
                </a:lnTo>
                <a:lnTo>
                  <a:pt x="10" y="22"/>
                </a:lnTo>
                <a:lnTo>
                  <a:pt x="11" y="22"/>
                </a:lnTo>
                <a:lnTo>
                  <a:pt x="12" y="22"/>
                </a:lnTo>
                <a:lnTo>
                  <a:pt x="13" y="22"/>
                </a:lnTo>
                <a:lnTo>
                  <a:pt x="15" y="23"/>
                </a:lnTo>
                <a:lnTo>
                  <a:pt x="17" y="21"/>
                </a:lnTo>
                <a:lnTo>
                  <a:pt x="16" y="23"/>
                </a:lnTo>
                <a:lnTo>
                  <a:pt x="12" y="23"/>
                </a:lnTo>
                <a:lnTo>
                  <a:pt x="10" y="25"/>
                </a:lnTo>
                <a:lnTo>
                  <a:pt x="8" y="26"/>
                </a:lnTo>
                <a:lnTo>
                  <a:pt x="9" y="27"/>
                </a:lnTo>
                <a:lnTo>
                  <a:pt x="10" y="26"/>
                </a:lnTo>
                <a:lnTo>
                  <a:pt x="11" y="26"/>
                </a:lnTo>
                <a:lnTo>
                  <a:pt x="13" y="26"/>
                </a:lnTo>
                <a:lnTo>
                  <a:pt x="14" y="25"/>
                </a:lnTo>
                <a:lnTo>
                  <a:pt x="16" y="25"/>
                </a:lnTo>
                <a:lnTo>
                  <a:pt x="17" y="25"/>
                </a:lnTo>
                <a:lnTo>
                  <a:pt x="19" y="25"/>
                </a:lnTo>
                <a:lnTo>
                  <a:pt x="20" y="24"/>
                </a:lnTo>
                <a:lnTo>
                  <a:pt x="20" y="25"/>
                </a:lnTo>
                <a:lnTo>
                  <a:pt x="21" y="25"/>
                </a:lnTo>
                <a:lnTo>
                  <a:pt x="21" y="24"/>
                </a:lnTo>
                <a:lnTo>
                  <a:pt x="23" y="24"/>
                </a:lnTo>
                <a:lnTo>
                  <a:pt x="25" y="25"/>
                </a:lnTo>
                <a:lnTo>
                  <a:pt x="26" y="24"/>
                </a:lnTo>
                <a:lnTo>
                  <a:pt x="29" y="23"/>
                </a:lnTo>
                <a:lnTo>
                  <a:pt x="26" y="23"/>
                </a:lnTo>
                <a:lnTo>
                  <a:pt x="27" y="22"/>
                </a:lnTo>
                <a:lnTo>
                  <a:pt x="28" y="21"/>
                </a:lnTo>
                <a:lnTo>
                  <a:pt x="29" y="20"/>
                </a:lnTo>
                <a:lnTo>
                  <a:pt x="30" y="20"/>
                </a:lnTo>
                <a:lnTo>
                  <a:pt x="30" y="19"/>
                </a:lnTo>
                <a:lnTo>
                  <a:pt x="28" y="18"/>
                </a:lnTo>
                <a:lnTo>
                  <a:pt x="27" y="18"/>
                </a:lnTo>
                <a:lnTo>
                  <a:pt x="26" y="18"/>
                </a:lnTo>
                <a:lnTo>
                  <a:pt x="25" y="18"/>
                </a:lnTo>
                <a:lnTo>
                  <a:pt x="25" y="17"/>
                </a:lnTo>
                <a:lnTo>
                  <a:pt x="24" y="16"/>
                </a:lnTo>
                <a:lnTo>
                  <a:pt x="25" y="16"/>
                </a:lnTo>
                <a:lnTo>
                  <a:pt x="24" y="15"/>
                </a:lnTo>
                <a:lnTo>
                  <a:pt x="22" y="13"/>
                </a:lnTo>
                <a:lnTo>
                  <a:pt x="21" y="12"/>
                </a:lnTo>
                <a:lnTo>
                  <a:pt x="20" y="10"/>
                </a:lnTo>
                <a:lnTo>
                  <a:pt x="17" y="9"/>
                </a:lnTo>
                <a:lnTo>
                  <a:pt x="15" y="9"/>
                </a:lnTo>
                <a:lnTo>
                  <a:pt x="13" y="9"/>
                </a:lnTo>
                <a:lnTo>
                  <a:pt x="17" y="8"/>
                </a:lnTo>
                <a:lnTo>
                  <a:pt x="16" y="7"/>
                </a:lnTo>
                <a:lnTo>
                  <a:pt x="17" y="7"/>
                </a:lnTo>
                <a:lnTo>
                  <a:pt x="18" y="6"/>
                </a:lnTo>
                <a:lnTo>
                  <a:pt x="19" y="4"/>
                </a:lnTo>
                <a:lnTo>
                  <a:pt x="18" y="4"/>
                </a:lnTo>
                <a:lnTo>
                  <a:pt x="16" y="4"/>
                </a:lnTo>
                <a:lnTo>
                  <a:pt x="14" y="4"/>
                </a:lnTo>
                <a:lnTo>
                  <a:pt x="13" y="4"/>
                </a:lnTo>
                <a:lnTo>
                  <a:pt x="12" y="4"/>
                </a:lnTo>
                <a:lnTo>
                  <a:pt x="13" y="3"/>
                </a:lnTo>
                <a:lnTo>
                  <a:pt x="15" y="2"/>
                </a:lnTo>
                <a:lnTo>
                  <a:pt x="16" y="1"/>
                </a:lnTo>
                <a:lnTo>
                  <a:pt x="16" y="0"/>
                </a:lnTo>
                <a:lnTo>
                  <a:pt x="15" y="0"/>
                </a:lnTo>
                <a:close/>
              </a:path>
            </a:pathLst>
          </a:custGeom>
          <a:noFill/>
          <a:ln w="9525">
            <a:noFill/>
            <a:round/>
            <a:headEnd/>
            <a:tailEnd/>
          </a:ln>
        </xdr:spPr>
      </xdr:sp>
      <xdr:sp macro="" textlink="">
        <xdr:nvSpPr>
          <xdr:cNvPr id="63" name="Freeform 29">
            <a:hlinkClick xmlns:r="http://schemas.openxmlformats.org/officeDocument/2006/relationships" r:id="rId13" tooltip="Spain - 149,732"/>
          </xdr:cNvPr>
          <xdr:cNvSpPr>
            <a:spLocks/>
          </xdr:cNvSpPr>
        </xdr:nvSpPr>
        <xdr:spPr bwMode="auto">
          <a:xfrm>
            <a:off x="833" y="203"/>
            <a:ext cx="9" cy="4"/>
          </a:xfrm>
          <a:custGeom>
            <a:avLst/>
            <a:gdLst/>
            <a:ahLst/>
            <a:cxnLst>
              <a:cxn ang="0">
                <a:pos x="9" y="0"/>
              </a:cxn>
              <a:cxn ang="0">
                <a:pos x="8" y="1"/>
              </a:cxn>
              <a:cxn ang="0">
                <a:pos x="5" y="1"/>
              </a:cxn>
              <a:cxn ang="0">
                <a:pos x="4" y="2"/>
              </a:cxn>
              <a:cxn ang="0">
                <a:pos x="3" y="2"/>
              </a:cxn>
              <a:cxn ang="0">
                <a:pos x="1" y="3"/>
              </a:cxn>
              <a:cxn ang="0">
                <a:pos x="0" y="4"/>
              </a:cxn>
              <a:cxn ang="0">
                <a:pos x="1" y="4"/>
              </a:cxn>
              <a:cxn ang="0">
                <a:pos x="2" y="4"/>
              </a:cxn>
              <a:cxn ang="0">
                <a:pos x="4" y="3"/>
              </a:cxn>
              <a:cxn ang="0">
                <a:pos x="6" y="3"/>
              </a:cxn>
              <a:cxn ang="0">
                <a:pos x="6" y="2"/>
              </a:cxn>
              <a:cxn ang="0">
                <a:pos x="7" y="1"/>
              </a:cxn>
              <a:cxn ang="0">
                <a:pos x="9" y="1"/>
              </a:cxn>
              <a:cxn ang="0">
                <a:pos x="9" y="0"/>
              </a:cxn>
            </a:cxnLst>
            <a:rect l="0" t="0" r="r" b="b"/>
            <a:pathLst>
              <a:path w="9" h="4">
                <a:moveTo>
                  <a:pt x="9" y="0"/>
                </a:moveTo>
                <a:lnTo>
                  <a:pt x="8" y="1"/>
                </a:lnTo>
                <a:lnTo>
                  <a:pt x="5" y="1"/>
                </a:lnTo>
                <a:lnTo>
                  <a:pt x="4" y="2"/>
                </a:lnTo>
                <a:lnTo>
                  <a:pt x="3" y="2"/>
                </a:lnTo>
                <a:lnTo>
                  <a:pt x="1" y="3"/>
                </a:lnTo>
                <a:lnTo>
                  <a:pt x="0" y="4"/>
                </a:lnTo>
                <a:lnTo>
                  <a:pt x="1" y="4"/>
                </a:lnTo>
                <a:lnTo>
                  <a:pt x="2" y="4"/>
                </a:lnTo>
                <a:lnTo>
                  <a:pt x="4" y="3"/>
                </a:lnTo>
                <a:lnTo>
                  <a:pt x="6" y="3"/>
                </a:lnTo>
                <a:lnTo>
                  <a:pt x="6" y="2"/>
                </a:lnTo>
                <a:lnTo>
                  <a:pt x="7" y="1"/>
                </a:lnTo>
                <a:lnTo>
                  <a:pt x="9" y="1"/>
                </a:lnTo>
                <a:lnTo>
                  <a:pt x="9" y="0"/>
                </a:lnTo>
                <a:close/>
              </a:path>
            </a:pathLst>
          </a:custGeom>
          <a:noFill/>
          <a:ln w="9525">
            <a:noFill/>
            <a:round/>
            <a:headEnd/>
            <a:tailEnd/>
          </a:ln>
        </xdr:spPr>
      </xdr:sp>
      <xdr:sp macro="" textlink="">
        <xdr:nvSpPr>
          <xdr:cNvPr id="64" name="Freeform 28">
            <a:hlinkClick xmlns:r="http://schemas.openxmlformats.org/officeDocument/2006/relationships" r:id="rId13" tooltip="Spain - 149,732"/>
          </xdr:cNvPr>
          <xdr:cNvSpPr>
            <a:spLocks/>
          </xdr:cNvSpPr>
        </xdr:nvSpPr>
        <xdr:spPr bwMode="auto">
          <a:xfrm>
            <a:off x="802" y="192"/>
            <a:ext cx="37" cy="23"/>
          </a:xfrm>
          <a:custGeom>
            <a:avLst/>
            <a:gdLst/>
            <a:ahLst/>
            <a:cxnLst>
              <a:cxn ang="0">
                <a:pos x="10" y="23"/>
              </a:cxn>
              <a:cxn ang="0">
                <a:pos x="7" y="20"/>
              </a:cxn>
              <a:cxn ang="0">
                <a:pos x="5" y="18"/>
              </a:cxn>
              <a:cxn ang="0">
                <a:pos x="6" y="16"/>
              </a:cxn>
              <a:cxn ang="0">
                <a:pos x="5" y="12"/>
              </a:cxn>
              <a:cxn ang="0">
                <a:pos x="7" y="11"/>
              </a:cxn>
              <a:cxn ang="0">
                <a:pos x="7" y="9"/>
              </a:cxn>
              <a:cxn ang="0">
                <a:pos x="8" y="6"/>
              </a:cxn>
              <a:cxn ang="0">
                <a:pos x="3" y="5"/>
              </a:cxn>
              <a:cxn ang="0">
                <a:pos x="1" y="6"/>
              </a:cxn>
              <a:cxn ang="0">
                <a:pos x="2" y="5"/>
              </a:cxn>
              <a:cxn ang="0">
                <a:pos x="2" y="4"/>
              </a:cxn>
              <a:cxn ang="0">
                <a:pos x="2" y="3"/>
              </a:cxn>
              <a:cxn ang="0">
                <a:pos x="1" y="3"/>
              </a:cxn>
              <a:cxn ang="0">
                <a:pos x="1" y="2"/>
              </a:cxn>
              <a:cxn ang="0">
                <a:pos x="4" y="0"/>
              </a:cxn>
              <a:cxn ang="0">
                <a:pos x="10" y="1"/>
              </a:cxn>
              <a:cxn ang="0">
                <a:pos x="17" y="1"/>
              </a:cxn>
              <a:cxn ang="0">
                <a:pos x="22" y="1"/>
              </a:cxn>
              <a:cxn ang="0">
                <a:pos x="23" y="3"/>
              </a:cxn>
              <a:cxn ang="0">
                <a:pos x="26" y="3"/>
              </a:cxn>
              <a:cxn ang="0">
                <a:pos x="32" y="4"/>
              </a:cxn>
              <a:cxn ang="0">
                <a:pos x="37" y="4"/>
              </a:cxn>
              <a:cxn ang="0">
                <a:pos x="37" y="6"/>
              </a:cxn>
              <a:cxn ang="0">
                <a:pos x="30" y="9"/>
              </a:cxn>
              <a:cxn ang="0">
                <a:pos x="28" y="12"/>
              </a:cxn>
              <a:cxn ang="0">
                <a:pos x="27" y="15"/>
              </a:cxn>
              <a:cxn ang="0">
                <a:pos x="26" y="17"/>
              </a:cxn>
              <a:cxn ang="0">
                <a:pos x="25" y="19"/>
              </a:cxn>
              <a:cxn ang="0">
                <a:pos x="23" y="19"/>
              </a:cxn>
              <a:cxn ang="0">
                <a:pos x="19" y="21"/>
              </a:cxn>
              <a:cxn ang="0">
                <a:pos x="14" y="22"/>
              </a:cxn>
              <a:cxn ang="0">
                <a:pos x="12" y="23"/>
              </a:cxn>
            </a:cxnLst>
            <a:rect l="0" t="0" r="r" b="b"/>
            <a:pathLst>
              <a:path w="37" h="23">
                <a:moveTo>
                  <a:pt x="11" y="23"/>
                </a:moveTo>
                <a:lnTo>
                  <a:pt x="10" y="23"/>
                </a:lnTo>
                <a:lnTo>
                  <a:pt x="8" y="21"/>
                </a:lnTo>
                <a:lnTo>
                  <a:pt x="7" y="20"/>
                </a:lnTo>
                <a:lnTo>
                  <a:pt x="5" y="20"/>
                </a:lnTo>
                <a:lnTo>
                  <a:pt x="5" y="18"/>
                </a:lnTo>
                <a:lnTo>
                  <a:pt x="7" y="17"/>
                </a:lnTo>
                <a:lnTo>
                  <a:pt x="6" y="16"/>
                </a:lnTo>
                <a:lnTo>
                  <a:pt x="7" y="15"/>
                </a:lnTo>
                <a:lnTo>
                  <a:pt x="5" y="12"/>
                </a:lnTo>
                <a:lnTo>
                  <a:pt x="7" y="12"/>
                </a:lnTo>
                <a:lnTo>
                  <a:pt x="7" y="11"/>
                </a:lnTo>
                <a:lnTo>
                  <a:pt x="7" y="10"/>
                </a:lnTo>
                <a:lnTo>
                  <a:pt x="7" y="9"/>
                </a:lnTo>
                <a:lnTo>
                  <a:pt x="9" y="7"/>
                </a:lnTo>
                <a:lnTo>
                  <a:pt x="8" y="6"/>
                </a:lnTo>
                <a:lnTo>
                  <a:pt x="3" y="6"/>
                </a:lnTo>
                <a:lnTo>
                  <a:pt x="3" y="5"/>
                </a:lnTo>
                <a:lnTo>
                  <a:pt x="2" y="6"/>
                </a:lnTo>
                <a:lnTo>
                  <a:pt x="1" y="6"/>
                </a:lnTo>
                <a:lnTo>
                  <a:pt x="1" y="5"/>
                </a:lnTo>
                <a:lnTo>
                  <a:pt x="2" y="5"/>
                </a:lnTo>
                <a:lnTo>
                  <a:pt x="1" y="5"/>
                </a:lnTo>
                <a:lnTo>
                  <a:pt x="2" y="4"/>
                </a:lnTo>
                <a:lnTo>
                  <a:pt x="1" y="4"/>
                </a:lnTo>
                <a:lnTo>
                  <a:pt x="2" y="3"/>
                </a:lnTo>
                <a:lnTo>
                  <a:pt x="1" y="4"/>
                </a:lnTo>
                <a:lnTo>
                  <a:pt x="1" y="3"/>
                </a:lnTo>
                <a:lnTo>
                  <a:pt x="0" y="3"/>
                </a:lnTo>
                <a:lnTo>
                  <a:pt x="1" y="2"/>
                </a:lnTo>
                <a:lnTo>
                  <a:pt x="3" y="1"/>
                </a:lnTo>
                <a:lnTo>
                  <a:pt x="4" y="0"/>
                </a:lnTo>
                <a:lnTo>
                  <a:pt x="7" y="1"/>
                </a:lnTo>
                <a:lnTo>
                  <a:pt x="10" y="1"/>
                </a:lnTo>
                <a:lnTo>
                  <a:pt x="14" y="1"/>
                </a:lnTo>
                <a:lnTo>
                  <a:pt x="17" y="1"/>
                </a:lnTo>
                <a:lnTo>
                  <a:pt x="18" y="1"/>
                </a:lnTo>
                <a:lnTo>
                  <a:pt x="22" y="1"/>
                </a:lnTo>
                <a:lnTo>
                  <a:pt x="23" y="2"/>
                </a:lnTo>
                <a:lnTo>
                  <a:pt x="23" y="3"/>
                </a:lnTo>
                <a:lnTo>
                  <a:pt x="25" y="3"/>
                </a:lnTo>
                <a:lnTo>
                  <a:pt x="26" y="3"/>
                </a:lnTo>
                <a:lnTo>
                  <a:pt x="30" y="3"/>
                </a:lnTo>
                <a:lnTo>
                  <a:pt x="32" y="4"/>
                </a:lnTo>
                <a:lnTo>
                  <a:pt x="33" y="4"/>
                </a:lnTo>
                <a:lnTo>
                  <a:pt x="37" y="4"/>
                </a:lnTo>
                <a:lnTo>
                  <a:pt x="37" y="5"/>
                </a:lnTo>
                <a:lnTo>
                  <a:pt x="37" y="6"/>
                </a:lnTo>
                <a:lnTo>
                  <a:pt x="34" y="8"/>
                </a:lnTo>
                <a:lnTo>
                  <a:pt x="30" y="9"/>
                </a:lnTo>
                <a:lnTo>
                  <a:pt x="29" y="10"/>
                </a:lnTo>
                <a:lnTo>
                  <a:pt x="28" y="12"/>
                </a:lnTo>
                <a:lnTo>
                  <a:pt x="27" y="13"/>
                </a:lnTo>
                <a:lnTo>
                  <a:pt x="27" y="15"/>
                </a:lnTo>
                <a:lnTo>
                  <a:pt x="28" y="15"/>
                </a:lnTo>
                <a:lnTo>
                  <a:pt x="26" y="17"/>
                </a:lnTo>
                <a:lnTo>
                  <a:pt x="25" y="18"/>
                </a:lnTo>
                <a:lnTo>
                  <a:pt x="25" y="19"/>
                </a:lnTo>
                <a:lnTo>
                  <a:pt x="24" y="19"/>
                </a:lnTo>
                <a:lnTo>
                  <a:pt x="23" y="19"/>
                </a:lnTo>
                <a:lnTo>
                  <a:pt x="21" y="21"/>
                </a:lnTo>
                <a:lnTo>
                  <a:pt x="19" y="21"/>
                </a:lnTo>
                <a:lnTo>
                  <a:pt x="14" y="21"/>
                </a:lnTo>
                <a:lnTo>
                  <a:pt x="14" y="22"/>
                </a:lnTo>
                <a:lnTo>
                  <a:pt x="12" y="22"/>
                </a:lnTo>
                <a:lnTo>
                  <a:pt x="12" y="23"/>
                </a:lnTo>
                <a:lnTo>
                  <a:pt x="11" y="23"/>
                </a:lnTo>
                <a:close/>
              </a:path>
            </a:pathLst>
          </a:custGeom>
          <a:noFill/>
          <a:ln w="9525">
            <a:noFill/>
            <a:round/>
            <a:headEnd/>
            <a:tailEnd/>
          </a:ln>
        </xdr:spPr>
      </xdr:sp>
      <xdr:sp macro="" textlink="">
        <xdr:nvSpPr>
          <xdr:cNvPr id="65" name="Freeform 27">
            <a:hlinkClick xmlns:r="http://schemas.openxmlformats.org/officeDocument/2006/relationships" r:id="rId14" tooltip="Italy - 154,270"/>
          </xdr:cNvPr>
          <xdr:cNvSpPr>
            <a:spLocks/>
          </xdr:cNvSpPr>
        </xdr:nvSpPr>
        <xdr:spPr bwMode="auto">
          <a:xfrm>
            <a:off x="849" y="182"/>
            <a:ext cx="36" cy="28"/>
          </a:xfrm>
          <a:custGeom>
            <a:avLst/>
            <a:gdLst/>
            <a:ahLst/>
            <a:cxnLst>
              <a:cxn ang="0">
                <a:pos x="3" y="9"/>
              </a:cxn>
              <a:cxn ang="0">
                <a:pos x="1" y="8"/>
              </a:cxn>
              <a:cxn ang="0">
                <a:pos x="0" y="6"/>
              </a:cxn>
              <a:cxn ang="0">
                <a:pos x="2" y="5"/>
              </a:cxn>
              <a:cxn ang="0">
                <a:pos x="4" y="4"/>
              </a:cxn>
              <a:cxn ang="0">
                <a:pos x="6" y="3"/>
              </a:cxn>
              <a:cxn ang="0">
                <a:pos x="8" y="2"/>
              </a:cxn>
              <a:cxn ang="0">
                <a:pos x="10" y="2"/>
              </a:cxn>
              <a:cxn ang="0">
                <a:pos x="11" y="2"/>
              </a:cxn>
              <a:cxn ang="0">
                <a:pos x="12" y="1"/>
              </a:cxn>
              <a:cxn ang="0">
                <a:pos x="14" y="1"/>
              </a:cxn>
              <a:cxn ang="0">
                <a:pos x="17" y="1"/>
              </a:cxn>
              <a:cxn ang="0">
                <a:pos x="21" y="2"/>
              </a:cxn>
              <a:cxn ang="0">
                <a:pos x="21" y="3"/>
              </a:cxn>
              <a:cxn ang="0">
                <a:pos x="22" y="5"/>
              </a:cxn>
              <a:cxn ang="0">
                <a:pos x="21" y="4"/>
              </a:cxn>
              <a:cxn ang="0">
                <a:pos x="20" y="5"/>
              </a:cxn>
              <a:cxn ang="0">
                <a:pos x="17" y="6"/>
              </a:cxn>
              <a:cxn ang="0">
                <a:pos x="17" y="8"/>
              </a:cxn>
              <a:cxn ang="0">
                <a:pos x="21" y="11"/>
              </a:cxn>
              <a:cxn ang="0">
                <a:pos x="24" y="15"/>
              </a:cxn>
              <a:cxn ang="0">
                <a:pos x="28" y="16"/>
              </a:cxn>
              <a:cxn ang="0">
                <a:pos x="28" y="17"/>
              </a:cxn>
              <a:cxn ang="0">
                <a:pos x="36" y="21"/>
              </a:cxn>
              <a:cxn ang="0">
                <a:pos x="34" y="22"/>
              </a:cxn>
              <a:cxn ang="0">
                <a:pos x="32" y="21"/>
              </a:cxn>
              <a:cxn ang="0">
                <a:pos x="31" y="20"/>
              </a:cxn>
              <a:cxn ang="0">
                <a:pos x="31" y="23"/>
              </a:cxn>
              <a:cxn ang="0">
                <a:pos x="30" y="25"/>
              </a:cxn>
              <a:cxn ang="0">
                <a:pos x="28" y="28"/>
              </a:cxn>
              <a:cxn ang="0">
                <a:pos x="28" y="26"/>
              </a:cxn>
              <a:cxn ang="0">
                <a:pos x="27" y="22"/>
              </a:cxn>
              <a:cxn ang="0">
                <a:pos x="25" y="21"/>
              </a:cxn>
              <a:cxn ang="0">
                <a:pos x="23" y="20"/>
              </a:cxn>
              <a:cxn ang="0">
                <a:pos x="23" y="19"/>
              </a:cxn>
              <a:cxn ang="0">
                <a:pos x="19" y="18"/>
              </a:cxn>
              <a:cxn ang="0">
                <a:pos x="14" y="14"/>
              </a:cxn>
              <a:cxn ang="0">
                <a:pos x="11" y="10"/>
              </a:cxn>
              <a:cxn ang="0">
                <a:pos x="4" y="10"/>
              </a:cxn>
              <a:cxn ang="0">
                <a:pos x="17" y="16"/>
              </a:cxn>
              <a:cxn ang="0">
                <a:pos x="17" y="10"/>
              </a:cxn>
              <a:cxn ang="0">
                <a:pos x="3" y="10"/>
              </a:cxn>
            </a:cxnLst>
            <a:rect l="0" t="0" r="r" b="b"/>
            <a:pathLst>
              <a:path w="36" h="28">
                <a:moveTo>
                  <a:pt x="3" y="10"/>
                </a:moveTo>
                <a:lnTo>
                  <a:pt x="3" y="9"/>
                </a:lnTo>
                <a:lnTo>
                  <a:pt x="1" y="9"/>
                </a:lnTo>
                <a:lnTo>
                  <a:pt x="1" y="8"/>
                </a:lnTo>
                <a:lnTo>
                  <a:pt x="1" y="7"/>
                </a:lnTo>
                <a:lnTo>
                  <a:pt x="0" y="6"/>
                </a:lnTo>
                <a:lnTo>
                  <a:pt x="2" y="6"/>
                </a:lnTo>
                <a:lnTo>
                  <a:pt x="2" y="5"/>
                </a:lnTo>
                <a:lnTo>
                  <a:pt x="1" y="4"/>
                </a:lnTo>
                <a:lnTo>
                  <a:pt x="4" y="4"/>
                </a:lnTo>
                <a:lnTo>
                  <a:pt x="6" y="2"/>
                </a:lnTo>
                <a:lnTo>
                  <a:pt x="6" y="3"/>
                </a:lnTo>
                <a:lnTo>
                  <a:pt x="7" y="4"/>
                </a:lnTo>
                <a:lnTo>
                  <a:pt x="8" y="2"/>
                </a:lnTo>
                <a:lnTo>
                  <a:pt x="9" y="3"/>
                </a:lnTo>
                <a:lnTo>
                  <a:pt x="10" y="2"/>
                </a:lnTo>
                <a:lnTo>
                  <a:pt x="11" y="3"/>
                </a:lnTo>
                <a:lnTo>
                  <a:pt x="11" y="2"/>
                </a:lnTo>
                <a:lnTo>
                  <a:pt x="12" y="2"/>
                </a:lnTo>
                <a:lnTo>
                  <a:pt x="12" y="1"/>
                </a:lnTo>
                <a:lnTo>
                  <a:pt x="13" y="1"/>
                </a:lnTo>
                <a:lnTo>
                  <a:pt x="14" y="1"/>
                </a:lnTo>
                <a:lnTo>
                  <a:pt x="17" y="0"/>
                </a:lnTo>
                <a:lnTo>
                  <a:pt x="17" y="1"/>
                </a:lnTo>
                <a:lnTo>
                  <a:pt x="17" y="2"/>
                </a:lnTo>
                <a:lnTo>
                  <a:pt x="21" y="2"/>
                </a:lnTo>
                <a:lnTo>
                  <a:pt x="20" y="3"/>
                </a:lnTo>
                <a:lnTo>
                  <a:pt x="21" y="3"/>
                </a:lnTo>
                <a:lnTo>
                  <a:pt x="21" y="4"/>
                </a:lnTo>
                <a:lnTo>
                  <a:pt x="22" y="5"/>
                </a:lnTo>
                <a:lnTo>
                  <a:pt x="21" y="5"/>
                </a:lnTo>
                <a:lnTo>
                  <a:pt x="21" y="4"/>
                </a:lnTo>
                <a:lnTo>
                  <a:pt x="20" y="4"/>
                </a:lnTo>
                <a:lnTo>
                  <a:pt x="20" y="5"/>
                </a:lnTo>
                <a:lnTo>
                  <a:pt x="17" y="5"/>
                </a:lnTo>
                <a:lnTo>
                  <a:pt x="17" y="6"/>
                </a:lnTo>
                <a:lnTo>
                  <a:pt x="18" y="7"/>
                </a:lnTo>
                <a:lnTo>
                  <a:pt x="17" y="8"/>
                </a:lnTo>
                <a:lnTo>
                  <a:pt x="17" y="9"/>
                </a:lnTo>
                <a:lnTo>
                  <a:pt x="21" y="11"/>
                </a:lnTo>
                <a:lnTo>
                  <a:pt x="22" y="13"/>
                </a:lnTo>
                <a:lnTo>
                  <a:pt x="24" y="15"/>
                </a:lnTo>
                <a:lnTo>
                  <a:pt x="26" y="16"/>
                </a:lnTo>
                <a:lnTo>
                  <a:pt x="28" y="16"/>
                </a:lnTo>
                <a:lnTo>
                  <a:pt x="29" y="16"/>
                </a:lnTo>
                <a:lnTo>
                  <a:pt x="28" y="17"/>
                </a:lnTo>
                <a:lnTo>
                  <a:pt x="34" y="20"/>
                </a:lnTo>
                <a:lnTo>
                  <a:pt x="36" y="21"/>
                </a:lnTo>
                <a:lnTo>
                  <a:pt x="35" y="22"/>
                </a:lnTo>
                <a:lnTo>
                  <a:pt x="34" y="22"/>
                </a:lnTo>
                <a:lnTo>
                  <a:pt x="34" y="21"/>
                </a:lnTo>
                <a:lnTo>
                  <a:pt x="32" y="21"/>
                </a:lnTo>
                <a:lnTo>
                  <a:pt x="32" y="20"/>
                </a:lnTo>
                <a:lnTo>
                  <a:pt x="31" y="20"/>
                </a:lnTo>
                <a:lnTo>
                  <a:pt x="30" y="22"/>
                </a:lnTo>
                <a:lnTo>
                  <a:pt x="31" y="23"/>
                </a:lnTo>
                <a:lnTo>
                  <a:pt x="32" y="25"/>
                </a:lnTo>
                <a:lnTo>
                  <a:pt x="30" y="25"/>
                </a:lnTo>
                <a:lnTo>
                  <a:pt x="30" y="26"/>
                </a:lnTo>
                <a:lnTo>
                  <a:pt x="28" y="28"/>
                </a:lnTo>
                <a:lnTo>
                  <a:pt x="27" y="27"/>
                </a:lnTo>
                <a:lnTo>
                  <a:pt x="28" y="26"/>
                </a:lnTo>
                <a:lnTo>
                  <a:pt x="29" y="25"/>
                </a:lnTo>
                <a:lnTo>
                  <a:pt x="27" y="22"/>
                </a:lnTo>
                <a:lnTo>
                  <a:pt x="26" y="22"/>
                </a:lnTo>
                <a:lnTo>
                  <a:pt x="25" y="21"/>
                </a:lnTo>
                <a:lnTo>
                  <a:pt x="25" y="20"/>
                </a:lnTo>
                <a:lnTo>
                  <a:pt x="23" y="20"/>
                </a:lnTo>
                <a:lnTo>
                  <a:pt x="24" y="19"/>
                </a:lnTo>
                <a:lnTo>
                  <a:pt x="23" y="19"/>
                </a:lnTo>
                <a:lnTo>
                  <a:pt x="21" y="18"/>
                </a:lnTo>
                <a:lnTo>
                  <a:pt x="19" y="18"/>
                </a:lnTo>
                <a:lnTo>
                  <a:pt x="15" y="15"/>
                </a:lnTo>
                <a:lnTo>
                  <a:pt x="14" y="14"/>
                </a:lnTo>
                <a:lnTo>
                  <a:pt x="12" y="13"/>
                </a:lnTo>
                <a:lnTo>
                  <a:pt x="11" y="10"/>
                </a:lnTo>
                <a:lnTo>
                  <a:pt x="6" y="8"/>
                </a:lnTo>
                <a:lnTo>
                  <a:pt x="4" y="10"/>
                </a:lnTo>
                <a:lnTo>
                  <a:pt x="3" y="10"/>
                </a:lnTo>
                <a:lnTo>
                  <a:pt x="17" y="16"/>
                </a:lnTo>
                <a:lnTo>
                  <a:pt x="18" y="16"/>
                </a:lnTo>
                <a:lnTo>
                  <a:pt x="17" y="10"/>
                </a:lnTo>
                <a:lnTo>
                  <a:pt x="18" y="10"/>
                </a:lnTo>
                <a:lnTo>
                  <a:pt x="3" y="10"/>
                </a:lnTo>
                <a:close/>
              </a:path>
            </a:pathLst>
          </a:custGeom>
          <a:noFill/>
          <a:ln w="9525">
            <a:noFill/>
            <a:round/>
            <a:headEnd/>
            <a:tailEnd/>
          </a:ln>
        </xdr:spPr>
      </xdr:sp>
      <xdr:sp macro="" textlink="">
        <xdr:nvSpPr>
          <xdr:cNvPr id="66" name="Freeform 26">
            <a:hlinkClick xmlns:r="http://schemas.openxmlformats.org/officeDocument/2006/relationships" r:id="rId14" tooltip="Italy - 154,270"/>
          </xdr:cNvPr>
          <xdr:cNvSpPr>
            <a:spLocks/>
          </xdr:cNvSpPr>
        </xdr:nvSpPr>
        <xdr:spPr bwMode="auto">
          <a:xfrm>
            <a:off x="866" y="209"/>
            <a:ext cx="10" cy="5"/>
          </a:xfrm>
          <a:custGeom>
            <a:avLst/>
            <a:gdLst/>
            <a:ahLst/>
            <a:cxnLst>
              <a:cxn ang="0">
                <a:pos x="9" y="1"/>
              </a:cxn>
              <a:cxn ang="0">
                <a:pos x="9" y="3"/>
              </a:cxn>
              <a:cxn ang="0">
                <a:pos x="9" y="5"/>
              </a:cxn>
              <a:cxn ang="0">
                <a:pos x="3" y="2"/>
              </a:cxn>
              <a:cxn ang="0">
                <a:pos x="1" y="2"/>
              </a:cxn>
              <a:cxn ang="0">
                <a:pos x="0" y="1"/>
              </a:cxn>
              <a:cxn ang="0">
                <a:pos x="1" y="0"/>
              </a:cxn>
              <a:cxn ang="0">
                <a:pos x="2" y="0"/>
              </a:cxn>
              <a:cxn ang="0">
                <a:pos x="3" y="0"/>
              </a:cxn>
              <a:cxn ang="0">
                <a:pos x="5" y="0"/>
              </a:cxn>
              <a:cxn ang="0">
                <a:pos x="10" y="0"/>
              </a:cxn>
              <a:cxn ang="0">
                <a:pos x="9" y="1"/>
              </a:cxn>
            </a:cxnLst>
            <a:rect l="0" t="0" r="r" b="b"/>
            <a:pathLst>
              <a:path w="10" h="5">
                <a:moveTo>
                  <a:pt x="9" y="1"/>
                </a:moveTo>
                <a:lnTo>
                  <a:pt x="9" y="3"/>
                </a:lnTo>
                <a:lnTo>
                  <a:pt x="9" y="5"/>
                </a:lnTo>
                <a:lnTo>
                  <a:pt x="3" y="2"/>
                </a:lnTo>
                <a:lnTo>
                  <a:pt x="1" y="2"/>
                </a:lnTo>
                <a:lnTo>
                  <a:pt x="0" y="1"/>
                </a:lnTo>
                <a:lnTo>
                  <a:pt x="1" y="0"/>
                </a:lnTo>
                <a:lnTo>
                  <a:pt x="2" y="0"/>
                </a:lnTo>
                <a:lnTo>
                  <a:pt x="3" y="0"/>
                </a:lnTo>
                <a:lnTo>
                  <a:pt x="5" y="0"/>
                </a:lnTo>
                <a:lnTo>
                  <a:pt x="10" y="0"/>
                </a:lnTo>
                <a:lnTo>
                  <a:pt x="9" y="1"/>
                </a:lnTo>
                <a:close/>
              </a:path>
            </a:pathLst>
          </a:custGeom>
          <a:noFill/>
          <a:ln w="9525">
            <a:noFill/>
            <a:round/>
            <a:headEnd/>
            <a:tailEnd/>
          </a:ln>
        </xdr:spPr>
      </xdr:sp>
      <xdr:sp macro="" textlink="">
        <xdr:nvSpPr>
          <xdr:cNvPr id="67" name="Freeform 25">
            <a:hlinkClick xmlns:r="http://schemas.openxmlformats.org/officeDocument/2006/relationships" r:id="rId14" tooltip="Italy - 154,270"/>
          </xdr:cNvPr>
          <xdr:cNvSpPr>
            <a:spLocks/>
          </xdr:cNvSpPr>
        </xdr:nvSpPr>
        <xdr:spPr bwMode="auto">
          <a:xfrm>
            <a:off x="854" y="200"/>
            <a:ext cx="5" cy="7"/>
          </a:xfrm>
          <a:custGeom>
            <a:avLst/>
            <a:gdLst/>
            <a:ahLst/>
            <a:cxnLst>
              <a:cxn ang="0">
                <a:pos x="0" y="2"/>
              </a:cxn>
              <a:cxn ang="0">
                <a:pos x="0" y="1"/>
              </a:cxn>
              <a:cxn ang="0">
                <a:pos x="1" y="1"/>
              </a:cxn>
              <a:cxn ang="0">
                <a:pos x="3" y="0"/>
              </a:cxn>
              <a:cxn ang="0">
                <a:pos x="4" y="0"/>
              </a:cxn>
              <a:cxn ang="0">
                <a:pos x="4" y="1"/>
              </a:cxn>
              <a:cxn ang="0">
                <a:pos x="5" y="2"/>
              </a:cxn>
              <a:cxn ang="0">
                <a:pos x="4" y="3"/>
              </a:cxn>
              <a:cxn ang="0">
                <a:pos x="4" y="4"/>
              </a:cxn>
              <a:cxn ang="0">
                <a:pos x="4" y="6"/>
              </a:cxn>
              <a:cxn ang="0">
                <a:pos x="2" y="6"/>
              </a:cxn>
              <a:cxn ang="0">
                <a:pos x="2" y="7"/>
              </a:cxn>
              <a:cxn ang="0">
                <a:pos x="1" y="7"/>
              </a:cxn>
              <a:cxn ang="0">
                <a:pos x="1" y="6"/>
              </a:cxn>
              <a:cxn ang="0">
                <a:pos x="1" y="7"/>
              </a:cxn>
              <a:cxn ang="0">
                <a:pos x="1" y="5"/>
              </a:cxn>
              <a:cxn ang="0">
                <a:pos x="1" y="4"/>
              </a:cxn>
              <a:cxn ang="0">
                <a:pos x="1" y="3"/>
              </a:cxn>
              <a:cxn ang="0">
                <a:pos x="0" y="2"/>
              </a:cxn>
            </a:cxnLst>
            <a:rect l="0" t="0" r="r" b="b"/>
            <a:pathLst>
              <a:path w="5" h="7">
                <a:moveTo>
                  <a:pt x="0" y="2"/>
                </a:moveTo>
                <a:lnTo>
                  <a:pt x="0" y="1"/>
                </a:lnTo>
                <a:lnTo>
                  <a:pt x="1" y="1"/>
                </a:lnTo>
                <a:lnTo>
                  <a:pt x="3" y="0"/>
                </a:lnTo>
                <a:lnTo>
                  <a:pt x="4" y="0"/>
                </a:lnTo>
                <a:lnTo>
                  <a:pt x="4" y="1"/>
                </a:lnTo>
                <a:lnTo>
                  <a:pt x="5" y="2"/>
                </a:lnTo>
                <a:lnTo>
                  <a:pt x="4" y="3"/>
                </a:lnTo>
                <a:lnTo>
                  <a:pt x="4" y="4"/>
                </a:lnTo>
                <a:lnTo>
                  <a:pt x="4" y="6"/>
                </a:lnTo>
                <a:lnTo>
                  <a:pt x="2" y="6"/>
                </a:lnTo>
                <a:lnTo>
                  <a:pt x="2" y="7"/>
                </a:lnTo>
                <a:lnTo>
                  <a:pt x="1" y="7"/>
                </a:lnTo>
                <a:lnTo>
                  <a:pt x="1" y="6"/>
                </a:lnTo>
                <a:lnTo>
                  <a:pt x="1" y="7"/>
                </a:lnTo>
                <a:lnTo>
                  <a:pt x="1" y="5"/>
                </a:lnTo>
                <a:lnTo>
                  <a:pt x="1" y="4"/>
                </a:lnTo>
                <a:lnTo>
                  <a:pt x="1" y="3"/>
                </a:lnTo>
                <a:lnTo>
                  <a:pt x="0" y="2"/>
                </a:lnTo>
                <a:close/>
              </a:path>
            </a:pathLst>
          </a:custGeom>
          <a:noFill/>
          <a:ln w="9525">
            <a:noFill/>
            <a:round/>
            <a:headEnd/>
            <a:tailEnd/>
          </a:ln>
        </xdr:spPr>
      </xdr:sp>
      <xdr:sp macro="" textlink="">
        <xdr:nvSpPr>
          <xdr:cNvPr id="68" name="Freeform 24">
            <a:hlinkClick xmlns:r="http://schemas.openxmlformats.org/officeDocument/2006/relationships" r:id="rId15" tooltip="Iran - 162,946"/>
          </xdr:cNvPr>
          <xdr:cNvSpPr>
            <a:spLocks/>
          </xdr:cNvSpPr>
        </xdr:nvSpPr>
        <xdr:spPr bwMode="auto">
          <a:xfrm>
            <a:off x="961" y="204"/>
            <a:ext cx="57" cy="44"/>
          </a:xfrm>
          <a:custGeom>
            <a:avLst/>
            <a:gdLst/>
            <a:ahLst/>
            <a:cxnLst>
              <a:cxn ang="0">
                <a:pos x="51" y="15"/>
              </a:cxn>
              <a:cxn ang="0">
                <a:pos x="50" y="17"/>
              </a:cxn>
              <a:cxn ang="0">
                <a:pos x="49" y="19"/>
              </a:cxn>
              <a:cxn ang="0">
                <a:pos x="49" y="20"/>
              </a:cxn>
              <a:cxn ang="0">
                <a:pos x="50" y="25"/>
              </a:cxn>
              <a:cxn ang="0">
                <a:pos x="53" y="26"/>
              </a:cxn>
              <a:cxn ang="0">
                <a:pos x="53" y="34"/>
              </a:cxn>
              <a:cxn ang="0">
                <a:pos x="56" y="37"/>
              </a:cxn>
              <a:cxn ang="0">
                <a:pos x="57" y="39"/>
              </a:cxn>
              <a:cxn ang="0">
                <a:pos x="54" y="40"/>
              </a:cxn>
              <a:cxn ang="0">
                <a:pos x="52" y="44"/>
              </a:cxn>
              <a:cxn ang="0">
                <a:pos x="46" y="43"/>
              </a:cxn>
              <a:cxn ang="0">
                <a:pos x="44" y="42"/>
              </a:cxn>
              <a:cxn ang="0">
                <a:pos x="41" y="42"/>
              </a:cxn>
              <a:cxn ang="0">
                <a:pos x="38" y="39"/>
              </a:cxn>
              <a:cxn ang="0">
                <a:pos x="36" y="38"/>
              </a:cxn>
              <a:cxn ang="0">
                <a:pos x="30" y="39"/>
              </a:cxn>
              <a:cxn ang="0">
                <a:pos x="25" y="37"/>
              </a:cxn>
              <a:cxn ang="0">
                <a:pos x="22" y="36"/>
              </a:cxn>
              <a:cxn ang="0">
                <a:pos x="20" y="33"/>
              </a:cxn>
              <a:cxn ang="0">
                <a:pos x="19" y="32"/>
              </a:cxn>
              <a:cxn ang="0">
                <a:pos x="18" y="29"/>
              </a:cxn>
              <a:cxn ang="0">
                <a:pos x="15" y="28"/>
              </a:cxn>
              <a:cxn ang="0">
                <a:pos x="13" y="29"/>
              </a:cxn>
              <a:cxn ang="0">
                <a:pos x="12" y="26"/>
              </a:cxn>
              <a:cxn ang="0">
                <a:pos x="11" y="24"/>
              </a:cxn>
              <a:cxn ang="0">
                <a:pos x="6" y="20"/>
              </a:cxn>
              <a:cxn ang="0">
                <a:pos x="4" y="17"/>
              </a:cxn>
              <a:cxn ang="0">
                <a:pos x="5" y="16"/>
              </a:cxn>
              <a:cxn ang="0">
                <a:pos x="5" y="14"/>
              </a:cxn>
              <a:cxn ang="0">
                <a:pos x="6" y="13"/>
              </a:cxn>
              <a:cxn ang="0">
                <a:pos x="5" y="12"/>
              </a:cxn>
              <a:cxn ang="0">
                <a:pos x="4" y="10"/>
              </a:cxn>
              <a:cxn ang="0">
                <a:pos x="2" y="8"/>
              </a:cxn>
              <a:cxn ang="0">
                <a:pos x="1" y="6"/>
              </a:cxn>
              <a:cxn ang="0">
                <a:pos x="1" y="5"/>
              </a:cxn>
              <a:cxn ang="0">
                <a:pos x="1" y="3"/>
              </a:cxn>
              <a:cxn ang="0">
                <a:pos x="1" y="1"/>
              </a:cxn>
              <a:cxn ang="0">
                <a:pos x="2" y="1"/>
              </a:cxn>
              <a:cxn ang="0">
                <a:pos x="6" y="3"/>
              </a:cxn>
              <a:cxn ang="0">
                <a:pos x="12" y="0"/>
              </a:cxn>
              <a:cxn ang="0">
                <a:pos x="12" y="2"/>
              </a:cxn>
              <a:cxn ang="0">
                <a:pos x="13" y="4"/>
              </a:cxn>
              <a:cxn ang="0">
                <a:pos x="21" y="3"/>
              </a:cxn>
              <a:cxn ang="0">
                <a:pos x="26" y="6"/>
              </a:cxn>
              <a:cxn ang="0">
                <a:pos x="32" y="7"/>
              </a:cxn>
              <a:cxn ang="0">
                <a:pos x="34" y="5"/>
              </a:cxn>
              <a:cxn ang="0">
                <a:pos x="40" y="6"/>
              </a:cxn>
              <a:cxn ang="0">
                <a:pos x="46" y="8"/>
              </a:cxn>
              <a:cxn ang="0">
                <a:pos x="48" y="9"/>
              </a:cxn>
              <a:cxn ang="0">
                <a:pos x="51" y="13"/>
              </a:cxn>
            </a:cxnLst>
            <a:rect l="0" t="0" r="r" b="b"/>
            <a:pathLst>
              <a:path w="57" h="44">
                <a:moveTo>
                  <a:pt x="51" y="13"/>
                </a:moveTo>
                <a:lnTo>
                  <a:pt x="51" y="15"/>
                </a:lnTo>
                <a:lnTo>
                  <a:pt x="49" y="16"/>
                </a:lnTo>
                <a:lnTo>
                  <a:pt x="50" y="17"/>
                </a:lnTo>
                <a:lnTo>
                  <a:pt x="49" y="17"/>
                </a:lnTo>
                <a:lnTo>
                  <a:pt x="49" y="19"/>
                </a:lnTo>
                <a:lnTo>
                  <a:pt x="50" y="19"/>
                </a:lnTo>
                <a:lnTo>
                  <a:pt x="49" y="20"/>
                </a:lnTo>
                <a:lnTo>
                  <a:pt x="50" y="23"/>
                </a:lnTo>
                <a:lnTo>
                  <a:pt x="50" y="25"/>
                </a:lnTo>
                <a:lnTo>
                  <a:pt x="52" y="25"/>
                </a:lnTo>
                <a:lnTo>
                  <a:pt x="53" y="26"/>
                </a:lnTo>
                <a:lnTo>
                  <a:pt x="50" y="30"/>
                </a:lnTo>
                <a:lnTo>
                  <a:pt x="53" y="34"/>
                </a:lnTo>
                <a:lnTo>
                  <a:pt x="56" y="34"/>
                </a:lnTo>
                <a:lnTo>
                  <a:pt x="56" y="37"/>
                </a:lnTo>
                <a:lnTo>
                  <a:pt x="57" y="38"/>
                </a:lnTo>
                <a:lnTo>
                  <a:pt x="57" y="39"/>
                </a:lnTo>
                <a:lnTo>
                  <a:pt x="54" y="39"/>
                </a:lnTo>
                <a:lnTo>
                  <a:pt x="54" y="40"/>
                </a:lnTo>
                <a:lnTo>
                  <a:pt x="53" y="41"/>
                </a:lnTo>
                <a:lnTo>
                  <a:pt x="52" y="44"/>
                </a:lnTo>
                <a:lnTo>
                  <a:pt x="49" y="43"/>
                </a:lnTo>
                <a:lnTo>
                  <a:pt x="46" y="43"/>
                </a:lnTo>
                <a:lnTo>
                  <a:pt x="45" y="43"/>
                </a:lnTo>
                <a:lnTo>
                  <a:pt x="44" y="42"/>
                </a:lnTo>
                <a:lnTo>
                  <a:pt x="42" y="43"/>
                </a:lnTo>
                <a:lnTo>
                  <a:pt x="41" y="42"/>
                </a:lnTo>
                <a:lnTo>
                  <a:pt x="39" y="42"/>
                </a:lnTo>
                <a:lnTo>
                  <a:pt x="38" y="39"/>
                </a:lnTo>
                <a:lnTo>
                  <a:pt x="37" y="38"/>
                </a:lnTo>
                <a:lnTo>
                  <a:pt x="36" y="38"/>
                </a:lnTo>
                <a:lnTo>
                  <a:pt x="32" y="40"/>
                </a:lnTo>
                <a:lnTo>
                  <a:pt x="30" y="39"/>
                </a:lnTo>
                <a:lnTo>
                  <a:pt x="29" y="39"/>
                </a:lnTo>
                <a:lnTo>
                  <a:pt x="25" y="37"/>
                </a:lnTo>
                <a:lnTo>
                  <a:pt x="25" y="36"/>
                </a:lnTo>
                <a:lnTo>
                  <a:pt x="22" y="36"/>
                </a:lnTo>
                <a:lnTo>
                  <a:pt x="21" y="33"/>
                </a:lnTo>
                <a:lnTo>
                  <a:pt x="20" y="33"/>
                </a:lnTo>
                <a:lnTo>
                  <a:pt x="20" y="32"/>
                </a:lnTo>
                <a:lnTo>
                  <a:pt x="19" y="32"/>
                </a:lnTo>
                <a:lnTo>
                  <a:pt x="19" y="31"/>
                </a:lnTo>
                <a:lnTo>
                  <a:pt x="18" y="29"/>
                </a:lnTo>
                <a:lnTo>
                  <a:pt x="16" y="29"/>
                </a:lnTo>
                <a:lnTo>
                  <a:pt x="15" y="28"/>
                </a:lnTo>
                <a:lnTo>
                  <a:pt x="14" y="29"/>
                </a:lnTo>
                <a:lnTo>
                  <a:pt x="13" y="29"/>
                </a:lnTo>
                <a:lnTo>
                  <a:pt x="12" y="28"/>
                </a:lnTo>
                <a:lnTo>
                  <a:pt x="12" y="26"/>
                </a:lnTo>
                <a:lnTo>
                  <a:pt x="11" y="26"/>
                </a:lnTo>
                <a:lnTo>
                  <a:pt x="11" y="24"/>
                </a:lnTo>
                <a:lnTo>
                  <a:pt x="10" y="22"/>
                </a:lnTo>
                <a:lnTo>
                  <a:pt x="6" y="20"/>
                </a:lnTo>
                <a:lnTo>
                  <a:pt x="6" y="19"/>
                </a:lnTo>
                <a:lnTo>
                  <a:pt x="4" y="17"/>
                </a:lnTo>
                <a:lnTo>
                  <a:pt x="4" y="16"/>
                </a:lnTo>
                <a:lnTo>
                  <a:pt x="5" y="16"/>
                </a:lnTo>
                <a:lnTo>
                  <a:pt x="5" y="15"/>
                </a:lnTo>
                <a:lnTo>
                  <a:pt x="5" y="14"/>
                </a:lnTo>
                <a:lnTo>
                  <a:pt x="6" y="14"/>
                </a:lnTo>
                <a:lnTo>
                  <a:pt x="6" y="13"/>
                </a:lnTo>
                <a:lnTo>
                  <a:pt x="6" y="12"/>
                </a:lnTo>
                <a:lnTo>
                  <a:pt x="5" y="12"/>
                </a:lnTo>
                <a:lnTo>
                  <a:pt x="4" y="11"/>
                </a:lnTo>
                <a:lnTo>
                  <a:pt x="4" y="10"/>
                </a:lnTo>
                <a:lnTo>
                  <a:pt x="2" y="9"/>
                </a:lnTo>
                <a:lnTo>
                  <a:pt x="2" y="8"/>
                </a:lnTo>
                <a:lnTo>
                  <a:pt x="1" y="7"/>
                </a:lnTo>
                <a:lnTo>
                  <a:pt x="1" y="6"/>
                </a:lnTo>
                <a:lnTo>
                  <a:pt x="0" y="6"/>
                </a:lnTo>
                <a:lnTo>
                  <a:pt x="1" y="5"/>
                </a:lnTo>
                <a:lnTo>
                  <a:pt x="1" y="4"/>
                </a:lnTo>
                <a:lnTo>
                  <a:pt x="1" y="3"/>
                </a:lnTo>
                <a:lnTo>
                  <a:pt x="0" y="1"/>
                </a:lnTo>
                <a:lnTo>
                  <a:pt x="1" y="1"/>
                </a:lnTo>
                <a:lnTo>
                  <a:pt x="1" y="0"/>
                </a:lnTo>
                <a:lnTo>
                  <a:pt x="2" y="1"/>
                </a:lnTo>
                <a:lnTo>
                  <a:pt x="4" y="3"/>
                </a:lnTo>
                <a:lnTo>
                  <a:pt x="6" y="3"/>
                </a:lnTo>
                <a:lnTo>
                  <a:pt x="7" y="3"/>
                </a:lnTo>
                <a:lnTo>
                  <a:pt x="12" y="0"/>
                </a:lnTo>
                <a:lnTo>
                  <a:pt x="13" y="1"/>
                </a:lnTo>
                <a:lnTo>
                  <a:pt x="12" y="2"/>
                </a:lnTo>
                <a:lnTo>
                  <a:pt x="12" y="3"/>
                </a:lnTo>
                <a:lnTo>
                  <a:pt x="13" y="4"/>
                </a:lnTo>
                <a:lnTo>
                  <a:pt x="17" y="5"/>
                </a:lnTo>
                <a:lnTo>
                  <a:pt x="21" y="3"/>
                </a:lnTo>
                <a:lnTo>
                  <a:pt x="23" y="6"/>
                </a:lnTo>
                <a:lnTo>
                  <a:pt x="26" y="6"/>
                </a:lnTo>
                <a:lnTo>
                  <a:pt x="28" y="8"/>
                </a:lnTo>
                <a:lnTo>
                  <a:pt x="32" y="7"/>
                </a:lnTo>
                <a:lnTo>
                  <a:pt x="32" y="6"/>
                </a:lnTo>
                <a:lnTo>
                  <a:pt x="34" y="5"/>
                </a:lnTo>
                <a:lnTo>
                  <a:pt x="39" y="5"/>
                </a:lnTo>
                <a:lnTo>
                  <a:pt x="40" y="6"/>
                </a:lnTo>
                <a:lnTo>
                  <a:pt x="45" y="7"/>
                </a:lnTo>
                <a:lnTo>
                  <a:pt x="46" y="8"/>
                </a:lnTo>
                <a:lnTo>
                  <a:pt x="48" y="8"/>
                </a:lnTo>
                <a:lnTo>
                  <a:pt x="48" y="9"/>
                </a:lnTo>
                <a:lnTo>
                  <a:pt x="51" y="9"/>
                </a:lnTo>
                <a:lnTo>
                  <a:pt x="51" y="13"/>
                </a:lnTo>
                <a:close/>
              </a:path>
            </a:pathLst>
          </a:custGeom>
          <a:noFill/>
          <a:ln w="9525">
            <a:noFill/>
            <a:round/>
            <a:headEnd/>
            <a:tailEnd/>
          </a:ln>
        </xdr:spPr>
      </xdr:sp>
      <xdr:sp macro="" textlink="">
        <xdr:nvSpPr>
          <xdr:cNvPr id="69" name="Freeform 23">
            <a:hlinkClick xmlns:r="http://schemas.openxmlformats.org/officeDocument/2006/relationships" r:id="rId16" tooltip="Canada - 246,670"/>
          </xdr:cNvPr>
          <xdr:cNvSpPr>
            <a:spLocks/>
          </xdr:cNvSpPr>
        </xdr:nvSpPr>
        <xdr:spPr bwMode="auto">
          <a:xfrm>
            <a:off x="431" y="159"/>
            <a:ext cx="10" cy="10"/>
          </a:xfrm>
          <a:custGeom>
            <a:avLst/>
            <a:gdLst/>
            <a:ahLst/>
            <a:cxnLst>
              <a:cxn ang="0">
                <a:pos x="1" y="1"/>
              </a:cxn>
              <a:cxn ang="0">
                <a:pos x="1" y="2"/>
              </a:cxn>
              <a:cxn ang="0">
                <a:pos x="0" y="4"/>
              </a:cxn>
              <a:cxn ang="0">
                <a:pos x="1" y="5"/>
              </a:cxn>
              <a:cxn ang="0">
                <a:pos x="2" y="7"/>
              </a:cxn>
              <a:cxn ang="0">
                <a:pos x="4" y="8"/>
              </a:cxn>
              <a:cxn ang="0">
                <a:pos x="6" y="9"/>
              </a:cxn>
              <a:cxn ang="0">
                <a:pos x="7" y="10"/>
              </a:cxn>
              <a:cxn ang="0">
                <a:pos x="9" y="9"/>
              </a:cxn>
              <a:cxn ang="0">
                <a:pos x="10" y="8"/>
              </a:cxn>
              <a:cxn ang="0">
                <a:pos x="9" y="6"/>
              </a:cxn>
              <a:cxn ang="0">
                <a:pos x="9" y="5"/>
              </a:cxn>
              <a:cxn ang="0">
                <a:pos x="8" y="4"/>
              </a:cxn>
              <a:cxn ang="0">
                <a:pos x="8" y="3"/>
              </a:cxn>
              <a:cxn ang="0">
                <a:pos x="7" y="2"/>
              </a:cxn>
              <a:cxn ang="0">
                <a:pos x="7" y="1"/>
              </a:cxn>
              <a:cxn ang="0">
                <a:pos x="6" y="0"/>
              </a:cxn>
              <a:cxn ang="0">
                <a:pos x="5" y="0"/>
              </a:cxn>
              <a:cxn ang="0">
                <a:pos x="4" y="0"/>
              </a:cxn>
              <a:cxn ang="0">
                <a:pos x="3" y="0"/>
              </a:cxn>
              <a:cxn ang="0">
                <a:pos x="2" y="0"/>
              </a:cxn>
              <a:cxn ang="0">
                <a:pos x="1" y="1"/>
              </a:cxn>
            </a:cxnLst>
            <a:rect l="0" t="0" r="r" b="b"/>
            <a:pathLst>
              <a:path w="10" h="10">
                <a:moveTo>
                  <a:pt x="1" y="1"/>
                </a:moveTo>
                <a:lnTo>
                  <a:pt x="1" y="2"/>
                </a:lnTo>
                <a:lnTo>
                  <a:pt x="0" y="4"/>
                </a:lnTo>
                <a:lnTo>
                  <a:pt x="1" y="5"/>
                </a:lnTo>
                <a:lnTo>
                  <a:pt x="2" y="7"/>
                </a:lnTo>
                <a:lnTo>
                  <a:pt x="4" y="8"/>
                </a:lnTo>
                <a:lnTo>
                  <a:pt x="6" y="9"/>
                </a:lnTo>
                <a:lnTo>
                  <a:pt x="7" y="10"/>
                </a:lnTo>
                <a:lnTo>
                  <a:pt x="9" y="9"/>
                </a:lnTo>
                <a:lnTo>
                  <a:pt x="10" y="8"/>
                </a:lnTo>
                <a:lnTo>
                  <a:pt x="9" y="6"/>
                </a:lnTo>
                <a:lnTo>
                  <a:pt x="9" y="5"/>
                </a:lnTo>
                <a:lnTo>
                  <a:pt x="8" y="4"/>
                </a:lnTo>
                <a:lnTo>
                  <a:pt x="8" y="3"/>
                </a:lnTo>
                <a:lnTo>
                  <a:pt x="7" y="2"/>
                </a:lnTo>
                <a:lnTo>
                  <a:pt x="7" y="1"/>
                </a:lnTo>
                <a:lnTo>
                  <a:pt x="6" y="0"/>
                </a:lnTo>
                <a:lnTo>
                  <a:pt x="5" y="0"/>
                </a:lnTo>
                <a:lnTo>
                  <a:pt x="4" y="0"/>
                </a:lnTo>
                <a:lnTo>
                  <a:pt x="3" y="0"/>
                </a:lnTo>
                <a:lnTo>
                  <a:pt x="2" y="0"/>
                </a:lnTo>
                <a:lnTo>
                  <a:pt x="1" y="1"/>
                </a:lnTo>
                <a:close/>
              </a:path>
            </a:pathLst>
          </a:custGeom>
          <a:noFill/>
          <a:ln w="9525">
            <a:noFill/>
            <a:round/>
            <a:headEnd/>
            <a:tailEnd/>
          </a:ln>
        </xdr:spPr>
      </xdr:sp>
      <xdr:sp macro="" textlink="">
        <xdr:nvSpPr>
          <xdr:cNvPr id="70" name="Freeform 22">
            <a:hlinkClick xmlns:r="http://schemas.openxmlformats.org/officeDocument/2006/relationships" r:id="rId16" tooltip="Canada - 246,670"/>
          </xdr:cNvPr>
          <xdr:cNvSpPr>
            <a:spLocks/>
          </xdr:cNvSpPr>
        </xdr:nvSpPr>
        <xdr:spPr bwMode="auto">
          <a:xfrm>
            <a:off x="454" y="75"/>
            <a:ext cx="193" cy="65"/>
          </a:xfrm>
          <a:custGeom>
            <a:avLst/>
            <a:gdLst/>
            <a:ahLst/>
            <a:cxnLst>
              <a:cxn ang="0">
                <a:pos x="20" y="17"/>
              </a:cxn>
              <a:cxn ang="0">
                <a:pos x="32" y="15"/>
              </a:cxn>
              <a:cxn ang="0">
                <a:pos x="50" y="14"/>
              </a:cxn>
              <a:cxn ang="0">
                <a:pos x="78" y="9"/>
              </a:cxn>
              <a:cxn ang="0">
                <a:pos x="92" y="6"/>
              </a:cxn>
              <a:cxn ang="0">
                <a:pos x="101" y="4"/>
              </a:cxn>
              <a:cxn ang="0">
                <a:pos x="113" y="3"/>
              </a:cxn>
              <a:cxn ang="0">
                <a:pos x="127" y="2"/>
              </a:cxn>
              <a:cxn ang="0">
                <a:pos x="137" y="1"/>
              </a:cxn>
              <a:cxn ang="0">
                <a:pos x="154" y="0"/>
              </a:cxn>
              <a:cxn ang="0">
                <a:pos x="169" y="0"/>
              </a:cxn>
              <a:cxn ang="0">
                <a:pos x="182" y="1"/>
              </a:cxn>
              <a:cxn ang="0">
                <a:pos x="193" y="3"/>
              </a:cxn>
              <a:cxn ang="0">
                <a:pos x="183" y="5"/>
              </a:cxn>
              <a:cxn ang="0">
                <a:pos x="169" y="8"/>
              </a:cxn>
              <a:cxn ang="0">
                <a:pos x="160" y="10"/>
              </a:cxn>
              <a:cxn ang="0">
                <a:pos x="153" y="13"/>
              </a:cxn>
              <a:cxn ang="0">
                <a:pos x="142" y="15"/>
              </a:cxn>
              <a:cxn ang="0">
                <a:pos x="140" y="22"/>
              </a:cxn>
              <a:cxn ang="0">
                <a:pos x="137" y="25"/>
              </a:cxn>
              <a:cxn ang="0">
                <a:pos x="141" y="28"/>
              </a:cxn>
              <a:cxn ang="0">
                <a:pos x="149" y="30"/>
              </a:cxn>
              <a:cxn ang="0">
                <a:pos x="159" y="34"/>
              </a:cxn>
              <a:cxn ang="0">
                <a:pos x="171" y="38"/>
              </a:cxn>
              <a:cxn ang="0">
                <a:pos x="176" y="42"/>
              </a:cxn>
              <a:cxn ang="0">
                <a:pos x="182" y="45"/>
              </a:cxn>
              <a:cxn ang="0">
                <a:pos x="193" y="49"/>
              </a:cxn>
              <a:cxn ang="0">
                <a:pos x="186" y="54"/>
              </a:cxn>
              <a:cxn ang="0">
                <a:pos x="176" y="50"/>
              </a:cxn>
              <a:cxn ang="0">
                <a:pos x="177" y="53"/>
              </a:cxn>
              <a:cxn ang="0">
                <a:pos x="184" y="59"/>
              </a:cxn>
              <a:cxn ang="0">
                <a:pos x="184" y="61"/>
              </a:cxn>
              <a:cxn ang="0">
                <a:pos x="178" y="62"/>
              </a:cxn>
              <a:cxn ang="0">
                <a:pos x="181" y="64"/>
              </a:cxn>
              <a:cxn ang="0">
                <a:pos x="179" y="63"/>
              </a:cxn>
              <a:cxn ang="0">
                <a:pos x="168" y="61"/>
              </a:cxn>
              <a:cxn ang="0">
                <a:pos x="161" y="59"/>
              </a:cxn>
              <a:cxn ang="0">
                <a:pos x="151" y="55"/>
              </a:cxn>
              <a:cxn ang="0">
                <a:pos x="147" y="59"/>
              </a:cxn>
              <a:cxn ang="0">
                <a:pos x="139" y="64"/>
              </a:cxn>
              <a:cxn ang="0">
                <a:pos x="116" y="58"/>
              </a:cxn>
              <a:cxn ang="0">
                <a:pos x="117" y="45"/>
              </a:cxn>
              <a:cxn ang="0">
                <a:pos x="92" y="42"/>
              </a:cxn>
              <a:cxn ang="0">
                <a:pos x="80" y="43"/>
              </a:cxn>
              <a:cxn ang="0">
                <a:pos x="72" y="43"/>
              </a:cxn>
              <a:cxn ang="0">
                <a:pos x="62" y="42"/>
              </a:cxn>
              <a:cxn ang="0">
                <a:pos x="52" y="42"/>
              </a:cxn>
              <a:cxn ang="0">
                <a:pos x="38" y="44"/>
              </a:cxn>
              <a:cxn ang="0">
                <a:pos x="32" y="41"/>
              </a:cxn>
              <a:cxn ang="0">
                <a:pos x="26" y="40"/>
              </a:cxn>
              <a:cxn ang="0">
                <a:pos x="25" y="37"/>
              </a:cxn>
              <a:cxn ang="0">
                <a:pos x="21" y="34"/>
              </a:cxn>
              <a:cxn ang="0">
                <a:pos x="17" y="33"/>
              </a:cxn>
              <a:cxn ang="0">
                <a:pos x="9" y="36"/>
              </a:cxn>
              <a:cxn ang="0">
                <a:pos x="3" y="33"/>
              </a:cxn>
              <a:cxn ang="0">
                <a:pos x="3" y="31"/>
              </a:cxn>
              <a:cxn ang="0">
                <a:pos x="4" y="26"/>
              </a:cxn>
              <a:cxn ang="0">
                <a:pos x="10" y="21"/>
              </a:cxn>
            </a:cxnLst>
            <a:rect l="0" t="0" r="r" b="b"/>
            <a:pathLst>
              <a:path w="193" h="65">
                <a:moveTo>
                  <a:pt x="10" y="20"/>
                </a:moveTo>
                <a:lnTo>
                  <a:pt x="20" y="17"/>
                </a:lnTo>
                <a:lnTo>
                  <a:pt x="28" y="16"/>
                </a:lnTo>
                <a:lnTo>
                  <a:pt x="32" y="15"/>
                </a:lnTo>
                <a:lnTo>
                  <a:pt x="42" y="13"/>
                </a:lnTo>
                <a:lnTo>
                  <a:pt x="50" y="14"/>
                </a:lnTo>
                <a:lnTo>
                  <a:pt x="61" y="11"/>
                </a:lnTo>
                <a:lnTo>
                  <a:pt x="78" y="9"/>
                </a:lnTo>
                <a:lnTo>
                  <a:pt x="88" y="8"/>
                </a:lnTo>
                <a:lnTo>
                  <a:pt x="92" y="6"/>
                </a:lnTo>
                <a:lnTo>
                  <a:pt x="94" y="5"/>
                </a:lnTo>
                <a:lnTo>
                  <a:pt x="101" y="4"/>
                </a:lnTo>
                <a:lnTo>
                  <a:pt x="106" y="4"/>
                </a:lnTo>
                <a:lnTo>
                  <a:pt x="113" y="3"/>
                </a:lnTo>
                <a:lnTo>
                  <a:pt x="120" y="3"/>
                </a:lnTo>
                <a:lnTo>
                  <a:pt x="127" y="2"/>
                </a:lnTo>
                <a:lnTo>
                  <a:pt x="130" y="1"/>
                </a:lnTo>
                <a:lnTo>
                  <a:pt x="137" y="1"/>
                </a:lnTo>
                <a:lnTo>
                  <a:pt x="145" y="0"/>
                </a:lnTo>
                <a:lnTo>
                  <a:pt x="154" y="0"/>
                </a:lnTo>
                <a:lnTo>
                  <a:pt x="161" y="0"/>
                </a:lnTo>
                <a:lnTo>
                  <a:pt x="169" y="0"/>
                </a:lnTo>
                <a:lnTo>
                  <a:pt x="175" y="0"/>
                </a:lnTo>
                <a:lnTo>
                  <a:pt x="182" y="1"/>
                </a:lnTo>
                <a:lnTo>
                  <a:pt x="186" y="1"/>
                </a:lnTo>
                <a:lnTo>
                  <a:pt x="193" y="3"/>
                </a:lnTo>
                <a:lnTo>
                  <a:pt x="189" y="3"/>
                </a:lnTo>
                <a:lnTo>
                  <a:pt x="183" y="5"/>
                </a:lnTo>
                <a:lnTo>
                  <a:pt x="174" y="7"/>
                </a:lnTo>
                <a:lnTo>
                  <a:pt x="169" y="8"/>
                </a:lnTo>
                <a:lnTo>
                  <a:pt x="164" y="10"/>
                </a:lnTo>
                <a:lnTo>
                  <a:pt x="160" y="10"/>
                </a:lnTo>
                <a:lnTo>
                  <a:pt x="158" y="10"/>
                </a:lnTo>
                <a:lnTo>
                  <a:pt x="153" y="13"/>
                </a:lnTo>
                <a:lnTo>
                  <a:pt x="149" y="15"/>
                </a:lnTo>
                <a:lnTo>
                  <a:pt x="142" y="15"/>
                </a:lnTo>
                <a:lnTo>
                  <a:pt x="143" y="19"/>
                </a:lnTo>
                <a:lnTo>
                  <a:pt x="140" y="22"/>
                </a:lnTo>
                <a:lnTo>
                  <a:pt x="139" y="25"/>
                </a:lnTo>
                <a:lnTo>
                  <a:pt x="137" y="25"/>
                </a:lnTo>
                <a:lnTo>
                  <a:pt x="135" y="28"/>
                </a:lnTo>
                <a:lnTo>
                  <a:pt x="141" y="28"/>
                </a:lnTo>
                <a:lnTo>
                  <a:pt x="145" y="28"/>
                </a:lnTo>
                <a:lnTo>
                  <a:pt x="149" y="30"/>
                </a:lnTo>
                <a:lnTo>
                  <a:pt x="154" y="33"/>
                </a:lnTo>
                <a:lnTo>
                  <a:pt x="159" y="34"/>
                </a:lnTo>
                <a:lnTo>
                  <a:pt x="167" y="36"/>
                </a:lnTo>
                <a:lnTo>
                  <a:pt x="171" y="38"/>
                </a:lnTo>
                <a:lnTo>
                  <a:pt x="175" y="39"/>
                </a:lnTo>
                <a:lnTo>
                  <a:pt x="176" y="42"/>
                </a:lnTo>
                <a:lnTo>
                  <a:pt x="177" y="44"/>
                </a:lnTo>
                <a:lnTo>
                  <a:pt x="182" y="45"/>
                </a:lnTo>
                <a:lnTo>
                  <a:pt x="190" y="48"/>
                </a:lnTo>
                <a:lnTo>
                  <a:pt x="193" y="49"/>
                </a:lnTo>
                <a:lnTo>
                  <a:pt x="190" y="50"/>
                </a:lnTo>
                <a:lnTo>
                  <a:pt x="186" y="54"/>
                </a:lnTo>
                <a:lnTo>
                  <a:pt x="182" y="52"/>
                </a:lnTo>
                <a:lnTo>
                  <a:pt x="176" y="50"/>
                </a:lnTo>
                <a:lnTo>
                  <a:pt x="175" y="51"/>
                </a:lnTo>
                <a:lnTo>
                  <a:pt x="177" y="53"/>
                </a:lnTo>
                <a:lnTo>
                  <a:pt x="180" y="55"/>
                </a:lnTo>
                <a:lnTo>
                  <a:pt x="184" y="59"/>
                </a:lnTo>
                <a:lnTo>
                  <a:pt x="183" y="59"/>
                </a:lnTo>
                <a:lnTo>
                  <a:pt x="184" y="61"/>
                </a:lnTo>
                <a:lnTo>
                  <a:pt x="171" y="58"/>
                </a:lnTo>
                <a:lnTo>
                  <a:pt x="178" y="62"/>
                </a:lnTo>
                <a:lnTo>
                  <a:pt x="179" y="62"/>
                </a:lnTo>
                <a:lnTo>
                  <a:pt x="181" y="64"/>
                </a:lnTo>
                <a:lnTo>
                  <a:pt x="182" y="65"/>
                </a:lnTo>
                <a:lnTo>
                  <a:pt x="179" y="63"/>
                </a:lnTo>
                <a:lnTo>
                  <a:pt x="171" y="62"/>
                </a:lnTo>
                <a:lnTo>
                  <a:pt x="168" y="61"/>
                </a:lnTo>
                <a:lnTo>
                  <a:pt x="165" y="61"/>
                </a:lnTo>
                <a:lnTo>
                  <a:pt x="161" y="59"/>
                </a:lnTo>
                <a:lnTo>
                  <a:pt x="155" y="56"/>
                </a:lnTo>
                <a:lnTo>
                  <a:pt x="151" y="55"/>
                </a:lnTo>
                <a:lnTo>
                  <a:pt x="150" y="55"/>
                </a:lnTo>
                <a:lnTo>
                  <a:pt x="147" y="59"/>
                </a:lnTo>
                <a:lnTo>
                  <a:pt x="143" y="60"/>
                </a:lnTo>
                <a:lnTo>
                  <a:pt x="139" y="64"/>
                </a:lnTo>
                <a:lnTo>
                  <a:pt x="126" y="63"/>
                </a:lnTo>
                <a:lnTo>
                  <a:pt x="116" y="58"/>
                </a:lnTo>
                <a:lnTo>
                  <a:pt x="121" y="52"/>
                </a:lnTo>
                <a:lnTo>
                  <a:pt x="117" y="45"/>
                </a:lnTo>
                <a:lnTo>
                  <a:pt x="107" y="41"/>
                </a:lnTo>
                <a:lnTo>
                  <a:pt x="92" y="42"/>
                </a:lnTo>
                <a:lnTo>
                  <a:pt x="88" y="44"/>
                </a:lnTo>
                <a:lnTo>
                  <a:pt x="80" y="43"/>
                </a:lnTo>
                <a:lnTo>
                  <a:pt x="77" y="43"/>
                </a:lnTo>
                <a:lnTo>
                  <a:pt x="72" y="43"/>
                </a:lnTo>
                <a:lnTo>
                  <a:pt x="64" y="44"/>
                </a:lnTo>
                <a:lnTo>
                  <a:pt x="62" y="42"/>
                </a:lnTo>
                <a:lnTo>
                  <a:pt x="58" y="41"/>
                </a:lnTo>
                <a:lnTo>
                  <a:pt x="52" y="42"/>
                </a:lnTo>
                <a:lnTo>
                  <a:pt x="46" y="43"/>
                </a:lnTo>
                <a:lnTo>
                  <a:pt x="38" y="44"/>
                </a:lnTo>
                <a:lnTo>
                  <a:pt x="37" y="41"/>
                </a:lnTo>
                <a:lnTo>
                  <a:pt x="32" y="41"/>
                </a:lnTo>
                <a:lnTo>
                  <a:pt x="28" y="40"/>
                </a:lnTo>
                <a:lnTo>
                  <a:pt x="26" y="40"/>
                </a:lnTo>
                <a:lnTo>
                  <a:pt x="29" y="37"/>
                </a:lnTo>
                <a:lnTo>
                  <a:pt x="25" y="37"/>
                </a:lnTo>
                <a:lnTo>
                  <a:pt x="23" y="36"/>
                </a:lnTo>
                <a:lnTo>
                  <a:pt x="21" y="34"/>
                </a:lnTo>
                <a:lnTo>
                  <a:pt x="20" y="32"/>
                </a:lnTo>
                <a:lnTo>
                  <a:pt x="17" y="33"/>
                </a:lnTo>
                <a:lnTo>
                  <a:pt x="13" y="35"/>
                </a:lnTo>
                <a:lnTo>
                  <a:pt x="9" y="36"/>
                </a:lnTo>
                <a:lnTo>
                  <a:pt x="8" y="36"/>
                </a:lnTo>
                <a:lnTo>
                  <a:pt x="3" y="33"/>
                </a:lnTo>
                <a:lnTo>
                  <a:pt x="0" y="33"/>
                </a:lnTo>
                <a:lnTo>
                  <a:pt x="3" y="31"/>
                </a:lnTo>
                <a:lnTo>
                  <a:pt x="7" y="28"/>
                </a:lnTo>
                <a:lnTo>
                  <a:pt x="4" y="26"/>
                </a:lnTo>
                <a:lnTo>
                  <a:pt x="7" y="26"/>
                </a:lnTo>
                <a:lnTo>
                  <a:pt x="10" y="21"/>
                </a:lnTo>
                <a:lnTo>
                  <a:pt x="10" y="20"/>
                </a:lnTo>
                <a:close/>
              </a:path>
            </a:pathLst>
          </a:custGeom>
          <a:noFill/>
          <a:ln w="9525">
            <a:noFill/>
            <a:round/>
            <a:headEnd/>
            <a:tailEnd/>
          </a:ln>
        </xdr:spPr>
      </xdr:sp>
      <xdr:sp macro="" textlink="">
        <xdr:nvSpPr>
          <xdr:cNvPr id="71" name="Freeform 21">
            <a:hlinkClick xmlns:r="http://schemas.openxmlformats.org/officeDocument/2006/relationships" r:id="rId16" tooltip="Canada - 246,670"/>
          </xdr:cNvPr>
          <xdr:cNvSpPr>
            <a:spLocks/>
          </xdr:cNvSpPr>
        </xdr:nvSpPr>
        <xdr:spPr bwMode="auto">
          <a:xfrm>
            <a:off x="447" y="171"/>
            <a:ext cx="15" cy="8"/>
          </a:xfrm>
          <a:custGeom>
            <a:avLst/>
            <a:gdLst/>
            <a:ahLst/>
            <a:cxnLst>
              <a:cxn ang="0">
                <a:pos x="3" y="2"/>
              </a:cxn>
              <a:cxn ang="0">
                <a:pos x="2" y="1"/>
              </a:cxn>
              <a:cxn ang="0">
                <a:pos x="3" y="1"/>
              </a:cxn>
              <a:cxn ang="0">
                <a:pos x="1" y="1"/>
              </a:cxn>
              <a:cxn ang="0">
                <a:pos x="2" y="1"/>
              </a:cxn>
              <a:cxn ang="0">
                <a:pos x="1" y="2"/>
              </a:cxn>
              <a:cxn ang="0">
                <a:pos x="0" y="1"/>
              </a:cxn>
              <a:cxn ang="0">
                <a:pos x="0" y="0"/>
              </a:cxn>
              <a:cxn ang="0">
                <a:pos x="1" y="0"/>
              </a:cxn>
              <a:cxn ang="0">
                <a:pos x="8" y="2"/>
              </a:cxn>
              <a:cxn ang="0">
                <a:pos x="11" y="4"/>
              </a:cxn>
              <a:cxn ang="0">
                <a:pos x="13" y="5"/>
              </a:cxn>
              <a:cxn ang="0">
                <a:pos x="15" y="7"/>
              </a:cxn>
              <a:cxn ang="0">
                <a:pos x="14" y="8"/>
              </a:cxn>
              <a:cxn ang="0">
                <a:pos x="10" y="7"/>
              </a:cxn>
              <a:cxn ang="0">
                <a:pos x="9" y="6"/>
              </a:cxn>
              <a:cxn ang="0">
                <a:pos x="11" y="6"/>
              </a:cxn>
              <a:cxn ang="0">
                <a:pos x="11" y="5"/>
              </a:cxn>
              <a:cxn ang="0">
                <a:pos x="10" y="6"/>
              </a:cxn>
              <a:cxn ang="0">
                <a:pos x="8" y="6"/>
              </a:cxn>
              <a:cxn ang="0">
                <a:pos x="8" y="5"/>
              </a:cxn>
              <a:cxn ang="0">
                <a:pos x="7" y="5"/>
              </a:cxn>
              <a:cxn ang="0">
                <a:pos x="5" y="5"/>
              </a:cxn>
              <a:cxn ang="0">
                <a:pos x="5" y="4"/>
              </a:cxn>
              <a:cxn ang="0">
                <a:pos x="7" y="4"/>
              </a:cxn>
              <a:cxn ang="0">
                <a:pos x="5" y="4"/>
              </a:cxn>
              <a:cxn ang="0">
                <a:pos x="5" y="3"/>
              </a:cxn>
              <a:cxn ang="0">
                <a:pos x="4" y="3"/>
              </a:cxn>
              <a:cxn ang="0">
                <a:pos x="3" y="2"/>
              </a:cxn>
              <a:cxn ang="0">
                <a:pos x="1" y="2"/>
              </a:cxn>
              <a:cxn ang="0">
                <a:pos x="2" y="2"/>
              </a:cxn>
              <a:cxn ang="0">
                <a:pos x="1" y="2"/>
              </a:cxn>
              <a:cxn ang="0">
                <a:pos x="1" y="1"/>
              </a:cxn>
              <a:cxn ang="0">
                <a:pos x="3" y="2"/>
              </a:cxn>
            </a:cxnLst>
            <a:rect l="0" t="0" r="r" b="b"/>
            <a:pathLst>
              <a:path w="15" h="8">
                <a:moveTo>
                  <a:pt x="3" y="2"/>
                </a:moveTo>
                <a:lnTo>
                  <a:pt x="2" y="1"/>
                </a:lnTo>
                <a:lnTo>
                  <a:pt x="3" y="1"/>
                </a:lnTo>
                <a:lnTo>
                  <a:pt x="1" y="1"/>
                </a:lnTo>
                <a:lnTo>
                  <a:pt x="2" y="1"/>
                </a:lnTo>
                <a:lnTo>
                  <a:pt x="1" y="2"/>
                </a:lnTo>
                <a:lnTo>
                  <a:pt x="0" y="1"/>
                </a:lnTo>
                <a:lnTo>
                  <a:pt x="0" y="0"/>
                </a:lnTo>
                <a:lnTo>
                  <a:pt x="1" y="0"/>
                </a:lnTo>
                <a:lnTo>
                  <a:pt x="8" y="2"/>
                </a:lnTo>
                <a:lnTo>
                  <a:pt x="11" y="4"/>
                </a:lnTo>
                <a:lnTo>
                  <a:pt x="13" y="5"/>
                </a:lnTo>
                <a:lnTo>
                  <a:pt x="15" y="7"/>
                </a:lnTo>
                <a:lnTo>
                  <a:pt x="14" y="8"/>
                </a:lnTo>
                <a:lnTo>
                  <a:pt x="10" y="7"/>
                </a:lnTo>
                <a:lnTo>
                  <a:pt x="9" y="6"/>
                </a:lnTo>
                <a:lnTo>
                  <a:pt x="11" y="6"/>
                </a:lnTo>
                <a:lnTo>
                  <a:pt x="11" y="5"/>
                </a:lnTo>
                <a:lnTo>
                  <a:pt x="10" y="6"/>
                </a:lnTo>
                <a:lnTo>
                  <a:pt x="8" y="6"/>
                </a:lnTo>
                <a:lnTo>
                  <a:pt x="8" y="5"/>
                </a:lnTo>
                <a:lnTo>
                  <a:pt x="7" y="5"/>
                </a:lnTo>
                <a:lnTo>
                  <a:pt x="5" y="5"/>
                </a:lnTo>
                <a:lnTo>
                  <a:pt x="5" y="4"/>
                </a:lnTo>
                <a:lnTo>
                  <a:pt x="7" y="4"/>
                </a:lnTo>
                <a:lnTo>
                  <a:pt x="5" y="4"/>
                </a:lnTo>
                <a:lnTo>
                  <a:pt x="5" y="3"/>
                </a:lnTo>
                <a:lnTo>
                  <a:pt x="4" y="3"/>
                </a:lnTo>
                <a:lnTo>
                  <a:pt x="3" y="2"/>
                </a:lnTo>
                <a:lnTo>
                  <a:pt x="1" y="2"/>
                </a:lnTo>
                <a:lnTo>
                  <a:pt x="2" y="2"/>
                </a:lnTo>
                <a:lnTo>
                  <a:pt x="1" y="2"/>
                </a:lnTo>
                <a:lnTo>
                  <a:pt x="1" y="1"/>
                </a:lnTo>
                <a:lnTo>
                  <a:pt x="3" y="2"/>
                </a:lnTo>
                <a:close/>
              </a:path>
            </a:pathLst>
          </a:custGeom>
          <a:noFill/>
          <a:ln w="9525">
            <a:noFill/>
            <a:round/>
            <a:headEnd/>
            <a:tailEnd/>
          </a:ln>
        </xdr:spPr>
      </xdr:sp>
      <xdr:sp macro="" textlink="">
        <xdr:nvSpPr>
          <xdr:cNvPr id="72" name="Freeform 20">
            <a:hlinkClick xmlns:r="http://schemas.openxmlformats.org/officeDocument/2006/relationships" r:id="rId16" tooltip="Canada - 246,670"/>
          </xdr:cNvPr>
          <xdr:cNvSpPr>
            <a:spLocks/>
          </xdr:cNvSpPr>
        </xdr:nvSpPr>
        <xdr:spPr bwMode="auto">
          <a:xfrm>
            <a:off x="652" y="169"/>
            <a:ext cx="21" cy="15"/>
          </a:xfrm>
          <a:custGeom>
            <a:avLst/>
            <a:gdLst/>
            <a:ahLst/>
            <a:cxnLst>
              <a:cxn ang="0">
                <a:pos x="10" y="3"/>
              </a:cxn>
              <a:cxn ang="0">
                <a:pos x="10" y="3"/>
              </a:cxn>
              <a:cxn ang="0">
                <a:pos x="10" y="4"/>
              </a:cxn>
              <a:cxn ang="0">
                <a:pos x="12" y="5"/>
              </a:cxn>
              <a:cxn ang="0">
                <a:pos x="10" y="6"/>
              </a:cxn>
              <a:cxn ang="0">
                <a:pos x="10" y="7"/>
              </a:cxn>
              <a:cxn ang="0">
                <a:pos x="11" y="7"/>
              </a:cxn>
              <a:cxn ang="0">
                <a:pos x="12" y="7"/>
              </a:cxn>
              <a:cxn ang="0">
                <a:pos x="13" y="7"/>
              </a:cxn>
              <a:cxn ang="0">
                <a:pos x="12" y="8"/>
              </a:cxn>
              <a:cxn ang="0">
                <a:pos x="14" y="7"/>
              </a:cxn>
              <a:cxn ang="0">
                <a:pos x="15" y="7"/>
              </a:cxn>
              <a:cxn ang="0">
                <a:pos x="18" y="7"/>
              </a:cxn>
              <a:cxn ang="0">
                <a:pos x="16" y="8"/>
              </a:cxn>
              <a:cxn ang="0">
                <a:pos x="17" y="9"/>
              </a:cxn>
              <a:cxn ang="0">
                <a:pos x="17" y="9"/>
              </a:cxn>
              <a:cxn ang="0">
                <a:pos x="19" y="9"/>
              </a:cxn>
              <a:cxn ang="0">
                <a:pos x="18" y="10"/>
              </a:cxn>
              <a:cxn ang="0">
                <a:pos x="17" y="11"/>
              </a:cxn>
              <a:cxn ang="0">
                <a:pos x="17" y="11"/>
              </a:cxn>
              <a:cxn ang="0">
                <a:pos x="19" y="11"/>
              </a:cxn>
              <a:cxn ang="0">
                <a:pos x="19" y="12"/>
              </a:cxn>
              <a:cxn ang="0">
                <a:pos x="21" y="12"/>
              </a:cxn>
              <a:cxn ang="0">
                <a:pos x="19" y="15"/>
              </a:cxn>
              <a:cxn ang="0">
                <a:pos x="18" y="13"/>
              </a:cxn>
              <a:cxn ang="0">
                <a:pos x="17" y="12"/>
              </a:cxn>
              <a:cxn ang="0">
                <a:pos x="16" y="11"/>
              </a:cxn>
              <a:cxn ang="0">
                <a:pos x="14" y="12"/>
              </a:cxn>
              <a:cxn ang="0">
                <a:pos x="11" y="14"/>
              </a:cxn>
              <a:cxn ang="0">
                <a:pos x="14" y="12"/>
              </a:cxn>
              <a:cxn ang="0">
                <a:pos x="13" y="12"/>
              </a:cxn>
              <a:cxn ang="0">
                <a:pos x="11" y="12"/>
              </a:cxn>
              <a:cxn ang="0">
                <a:pos x="12" y="12"/>
              </a:cxn>
              <a:cxn ang="0">
                <a:pos x="11" y="11"/>
              </a:cxn>
              <a:cxn ang="0">
                <a:pos x="8" y="12"/>
              </a:cxn>
              <a:cxn ang="0">
                <a:pos x="1" y="12"/>
              </a:cxn>
              <a:cxn ang="0">
                <a:pos x="3" y="9"/>
              </a:cxn>
              <a:cxn ang="0">
                <a:pos x="2" y="8"/>
              </a:cxn>
              <a:cxn ang="0">
                <a:pos x="3" y="9"/>
              </a:cxn>
              <a:cxn ang="0">
                <a:pos x="5" y="8"/>
              </a:cxn>
              <a:cxn ang="0">
                <a:pos x="5" y="7"/>
              </a:cxn>
              <a:cxn ang="0">
                <a:pos x="5" y="7"/>
              </a:cxn>
              <a:cxn ang="0">
                <a:pos x="5" y="6"/>
              </a:cxn>
              <a:cxn ang="0">
                <a:pos x="5" y="6"/>
              </a:cxn>
              <a:cxn ang="0">
                <a:pos x="7" y="3"/>
              </a:cxn>
              <a:cxn ang="0">
                <a:pos x="8" y="2"/>
              </a:cxn>
              <a:cxn ang="0">
                <a:pos x="11" y="0"/>
              </a:cxn>
              <a:cxn ang="0">
                <a:pos x="12" y="1"/>
              </a:cxn>
              <a:cxn ang="0">
                <a:pos x="11" y="1"/>
              </a:cxn>
            </a:cxnLst>
            <a:rect l="0" t="0" r="r" b="b"/>
            <a:pathLst>
              <a:path w="21" h="15">
                <a:moveTo>
                  <a:pt x="11" y="2"/>
                </a:moveTo>
                <a:lnTo>
                  <a:pt x="10" y="3"/>
                </a:lnTo>
                <a:lnTo>
                  <a:pt x="10" y="2"/>
                </a:lnTo>
                <a:lnTo>
                  <a:pt x="10" y="3"/>
                </a:lnTo>
                <a:lnTo>
                  <a:pt x="8" y="6"/>
                </a:lnTo>
                <a:lnTo>
                  <a:pt x="10" y="4"/>
                </a:lnTo>
                <a:lnTo>
                  <a:pt x="11" y="5"/>
                </a:lnTo>
                <a:lnTo>
                  <a:pt x="12" y="5"/>
                </a:lnTo>
                <a:lnTo>
                  <a:pt x="11" y="6"/>
                </a:lnTo>
                <a:lnTo>
                  <a:pt x="10" y="6"/>
                </a:lnTo>
                <a:lnTo>
                  <a:pt x="11" y="6"/>
                </a:lnTo>
                <a:lnTo>
                  <a:pt x="10" y="7"/>
                </a:lnTo>
                <a:lnTo>
                  <a:pt x="11" y="6"/>
                </a:lnTo>
                <a:lnTo>
                  <a:pt x="11" y="7"/>
                </a:lnTo>
                <a:lnTo>
                  <a:pt x="12" y="6"/>
                </a:lnTo>
                <a:lnTo>
                  <a:pt x="12" y="7"/>
                </a:lnTo>
                <a:lnTo>
                  <a:pt x="12" y="6"/>
                </a:lnTo>
                <a:lnTo>
                  <a:pt x="13" y="7"/>
                </a:lnTo>
                <a:lnTo>
                  <a:pt x="13" y="6"/>
                </a:lnTo>
                <a:lnTo>
                  <a:pt x="12" y="8"/>
                </a:lnTo>
                <a:lnTo>
                  <a:pt x="13" y="7"/>
                </a:lnTo>
                <a:lnTo>
                  <a:pt x="14" y="7"/>
                </a:lnTo>
                <a:lnTo>
                  <a:pt x="15" y="6"/>
                </a:lnTo>
                <a:lnTo>
                  <a:pt x="15" y="7"/>
                </a:lnTo>
                <a:lnTo>
                  <a:pt x="17" y="6"/>
                </a:lnTo>
                <a:lnTo>
                  <a:pt x="18" y="7"/>
                </a:lnTo>
                <a:lnTo>
                  <a:pt x="18" y="8"/>
                </a:lnTo>
                <a:lnTo>
                  <a:pt x="16" y="8"/>
                </a:lnTo>
                <a:lnTo>
                  <a:pt x="17" y="8"/>
                </a:lnTo>
                <a:lnTo>
                  <a:pt x="17" y="9"/>
                </a:lnTo>
                <a:lnTo>
                  <a:pt x="18" y="9"/>
                </a:lnTo>
                <a:lnTo>
                  <a:pt x="17" y="9"/>
                </a:lnTo>
                <a:lnTo>
                  <a:pt x="18" y="9"/>
                </a:lnTo>
                <a:lnTo>
                  <a:pt x="19" y="9"/>
                </a:lnTo>
                <a:lnTo>
                  <a:pt x="20" y="9"/>
                </a:lnTo>
                <a:lnTo>
                  <a:pt x="18" y="10"/>
                </a:lnTo>
                <a:lnTo>
                  <a:pt x="17" y="10"/>
                </a:lnTo>
                <a:lnTo>
                  <a:pt x="17" y="11"/>
                </a:lnTo>
                <a:lnTo>
                  <a:pt x="18" y="11"/>
                </a:lnTo>
                <a:lnTo>
                  <a:pt x="17" y="11"/>
                </a:lnTo>
                <a:lnTo>
                  <a:pt x="18" y="12"/>
                </a:lnTo>
                <a:lnTo>
                  <a:pt x="19" y="11"/>
                </a:lnTo>
                <a:lnTo>
                  <a:pt x="20" y="10"/>
                </a:lnTo>
                <a:lnTo>
                  <a:pt x="19" y="12"/>
                </a:lnTo>
                <a:lnTo>
                  <a:pt x="20" y="11"/>
                </a:lnTo>
                <a:lnTo>
                  <a:pt x="21" y="12"/>
                </a:lnTo>
                <a:lnTo>
                  <a:pt x="20" y="14"/>
                </a:lnTo>
                <a:lnTo>
                  <a:pt x="19" y="15"/>
                </a:lnTo>
                <a:lnTo>
                  <a:pt x="18" y="15"/>
                </a:lnTo>
                <a:lnTo>
                  <a:pt x="18" y="13"/>
                </a:lnTo>
                <a:lnTo>
                  <a:pt x="16" y="14"/>
                </a:lnTo>
                <a:lnTo>
                  <a:pt x="17" y="12"/>
                </a:lnTo>
                <a:lnTo>
                  <a:pt x="17" y="11"/>
                </a:lnTo>
                <a:lnTo>
                  <a:pt x="16" y="11"/>
                </a:lnTo>
                <a:lnTo>
                  <a:pt x="15" y="12"/>
                </a:lnTo>
                <a:lnTo>
                  <a:pt x="14" y="12"/>
                </a:lnTo>
                <a:lnTo>
                  <a:pt x="12" y="14"/>
                </a:lnTo>
                <a:lnTo>
                  <a:pt x="11" y="14"/>
                </a:lnTo>
                <a:lnTo>
                  <a:pt x="12" y="13"/>
                </a:lnTo>
                <a:lnTo>
                  <a:pt x="14" y="12"/>
                </a:lnTo>
                <a:lnTo>
                  <a:pt x="14" y="11"/>
                </a:lnTo>
                <a:lnTo>
                  <a:pt x="13" y="12"/>
                </a:lnTo>
                <a:lnTo>
                  <a:pt x="12" y="12"/>
                </a:lnTo>
                <a:lnTo>
                  <a:pt x="11" y="12"/>
                </a:lnTo>
                <a:lnTo>
                  <a:pt x="10" y="12"/>
                </a:lnTo>
                <a:lnTo>
                  <a:pt x="12" y="12"/>
                </a:lnTo>
                <a:lnTo>
                  <a:pt x="11" y="12"/>
                </a:lnTo>
                <a:lnTo>
                  <a:pt x="11" y="11"/>
                </a:lnTo>
                <a:lnTo>
                  <a:pt x="10" y="12"/>
                </a:lnTo>
                <a:lnTo>
                  <a:pt x="8" y="12"/>
                </a:lnTo>
                <a:lnTo>
                  <a:pt x="5" y="12"/>
                </a:lnTo>
                <a:lnTo>
                  <a:pt x="1" y="12"/>
                </a:lnTo>
                <a:lnTo>
                  <a:pt x="0" y="11"/>
                </a:lnTo>
                <a:lnTo>
                  <a:pt x="3" y="9"/>
                </a:lnTo>
                <a:lnTo>
                  <a:pt x="1" y="9"/>
                </a:lnTo>
                <a:lnTo>
                  <a:pt x="2" y="8"/>
                </a:lnTo>
                <a:lnTo>
                  <a:pt x="2" y="9"/>
                </a:lnTo>
                <a:lnTo>
                  <a:pt x="3" y="9"/>
                </a:lnTo>
                <a:lnTo>
                  <a:pt x="3" y="7"/>
                </a:lnTo>
                <a:lnTo>
                  <a:pt x="5" y="8"/>
                </a:lnTo>
                <a:lnTo>
                  <a:pt x="4" y="7"/>
                </a:lnTo>
                <a:lnTo>
                  <a:pt x="5" y="7"/>
                </a:lnTo>
                <a:lnTo>
                  <a:pt x="4" y="7"/>
                </a:lnTo>
                <a:lnTo>
                  <a:pt x="5" y="7"/>
                </a:lnTo>
                <a:lnTo>
                  <a:pt x="4" y="7"/>
                </a:lnTo>
                <a:lnTo>
                  <a:pt x="5" y="6"/>
                </a:lnTo>
                <a:lnTo>
                  <a:pt x="6" y="6"/>
                </a:lnTo>
                <a:lnTo>
                  <a:pt x="5" y="6"/>
                </a:lnTo>
                <a:lnTo>
                  <a:pt x="6" y="3"/>
                </a:lnTo>
                <a:lnTo>
                  <a:pt x="7" y="3"/>
                </a:lnTo>
                <a:lnTo>
                  <a:pt x="6" y="3"/>
                </a:lnTo>
                <a:lnTo>
                  <a:pt x="8" y="2"/>
                </a:lnTo>
                <a:lnTo>
                  <a:pt x="9" y="1"/>
                </a:lnTo>
                <a:lnTo>
                  <a:pt x="11" y="0"/>
                </a:lnTo>
                <a:lnTo>
                  <a:pt x="12" y="0"/>
                </a:lnTo>
                <a:lnTo>
                  <a:pt x="12" y="1"/>
                </a:lnTo>
                <a:lnTo>
                  <a:pt x="10" y="1"/>
                </a:lnTo>
                <a:lnTo>
                  <a:pt x="11" y="1"/>
                </a:lnTo>
                <a:lnTo>
                  <a:pt x="11" y="2"/>
                </a:lnTo>
                <a:close/>
              </a:path>
            </a:pathLst>
          </a:custGeom>
          <a:noFill/>
          <a:ln w="9525">
            <a:noFill/>
            <a:round/>
            <a:headEnd/>
            <a:tailEnd/>
          </a:ln>
        </xdr:spPr>
      </xdr:sp>
      <xdr:sp macro="" textlink="">
        <xdr:nvSpPr>
          <xdr:cNvPr id="73" name="Freeform 19">
            <a:hlinkClick xmlns:r="http://schemas.openxmlformats.org/officeDocument/2006/relationships" r:id="rId16" tooltip="Canada - 246,670"/>
          </xdr:cNvPr>
          <xdr:cNvSpPr>
            <a:spLocks/>
          </xdr:cNvSpPr>
        </xdr:nvSpPr>
        <xdr:spPr bwMode="auto">
          <a:xfrm>
            <a:off x="409" y="108"/>
            <a:ext cx="255" cy="90"/>
          </a:xfrm>
          <a:custGeom>
            <a:avLst/>
            <a:gdLst/>
            <a:ahLst/>
            <a:cxnLst>
              <a:cxn ang="0">
                <a:pos x="213" y="37"/>
              </a:cxn>
              <a:cxn ang="0">
                <a:pos x="217" y="42"/>
              </a:cxn>
              <a:cxn ang="0">
                <a:pos x="224" y="40"/>
              </a:cxn>
              <a:cxn ang="0">
                <a:pos x="227" y="35"/>
              </a:cxn>
              <a:cxn ang="0">
                <a:pos x="233" y="39"/>
              </a:cxn>
              <a:cxn ang="0">
                <a:pos x="236" y="43"/>
              </a:cxn>
              <a:cxn ang="0">
                <a:pos x="238" y="47"/>
              </a:cxn>
              <a:cxn ang="0">
                <a:pos x="241" y="50"/>
              </a:cxn>
              <a:cxn ang="0">
                <a:pos x="248" y="52"/>
              </a:cxn>
              <a:cxn ang="0">
                <a:pos x="245" y="54"/>
              </a:cxn>
              <a:cxn ang="0">
                <a:pos x="254" y="56"/>
              </a:cxn>
              <a:cxn ang="0">
                <a:pos x="242" y="65"/>
              </a:cxn>
              <a:cxn ang="0">
                <a:pos x="213" y="72"/>
              </a:cxn>
              <a:cxn ang="0">
                <a:pos x="227" y="72"/>
              </a:cxn>
              <a:cxn ang="0">
                <a:pos x="236" y="79"/>
              </a:cxn>
              <a:cxn ang="0">
                <a:pos x="223" y="83"/>
              </a:cxn>
              <a:cxn ang="0">
                <a:pos x="224" y="80"/>
              </a:cxn>
              <a:cxn ang="0">
                <a:pos x="211" y="77"/>
              </a:cxn>
              <a:cxn ang="0">
                <a:pos x="173" y="89"/>
              </a:cxn>
              <a:cxn ang="0">
                <a:pos x="150" y="71"/>
              </a:cxn>
              <a:cxn ang="0">
                <a:pos x="54" y="68"/>
              </a:cxn>
              <a:cxn ang="0">
                <a:pos x="50" y="64"/>
              </a:cxn>
              <a:cxn ang="0">
                <a:pos x="43" y="63"/>
              </a:cxn>
              <a:cxn ang="0">
                <a:pos x="43" y="60"/>
              </a:cxn>
              <a:cxn ang="0">
                <a:pos x="42" y="57"/>
              </a:cxn>
              <a:cxn ang="0">
                <a:pos x="37" y="56"/>
              </a:cxn>
              <a:cxn ang="0">
                <a:pos x="33" y="53"/>
              </a:cxn>
              <a:cxn ang="0">
                <a:pos x="33" y="48"/>
              </a:cxn>
              <a:cxn ang="0">
                <a:pos x="11" y="39"/>
              </a:cxn>
              <a:cxn ang="0">
                <a:pos x="21" y="10"/>
              </a:cxn>
              <a:cxn ang="0">
                <a:pos x="35" y="6"/>
              </a:cxn>
              <a:cxn ang="0">
                <a:pos x="28" y="8"/>
              </a:cxn>
              <a:cxn ang="0">
                <a:pos x="35" y="7"/>
              </a:cxn>
              <a:cxn ang="0">
                <a:pos x="49" y="7"/>
              </a:cxn>
              <a:cxn ang="0">
                <a:pos x="62" y="8"/>
              </a:cxn>
              <a:cxn ang="0">
                <a:pos x="90" y="13"/>
              </a:cxn>
              <a:cxn ang="0">
                <a:pos x="99" y="15"/>
              </a:cxn>
              <a:cxn ang="0">
                <a:pos x="101" y="11"/>
              </a:cxn>
              <a:cxn ang="0">
                <a:pos x="112" y="11"/>
              </a:cxn>
              <a:cxn ang="0">
                <a:pos x="126" y="11"/>
              </a:cxn>
              <a:cxn ang="0">
                <a:pos x="136" y="14"/>
              </a:cxn>
              <a:cxn ang="0">
                <a:pos x="141" y="10"/>
              </a:cxn>
              <a:cxn ang="0">
                <a:pos x="139" y="8"/>
              </a:cxn>
              <a:cxn ang="0">
                <a:pos x="133" y="2"/>
              </a:cxn>
              <a:cxn ang="0">
                <a:pos x="146" y="4"/>
              </a:cxn>
              <a:cxn ang="0">
                <a:pos x="148" y="8"/>
              </a:cxn>
              <a:cxn ang="0">
                <a:pos x="158" y="13"/>
              </a:cxn>
              <a:cxn ang="0">
                <a:pos x="166" y="7"/>
              </a:cxn>
              <a:cxn ang="0">
                <a:pos x="175" y="11"/>
              </a:cxn>
              <a:cxn ang="0">
                <a:pos x="169" y="15"/>
              </a:cxn>
              <a:cxn ang="0">
                <a:pos x="166" y="16"/>
              </a:cxn>
              <a:cxn ang="0">
                <a:pos x="155" y="20"/>
              </a:cxn>
              <a:cxn ang="0">
                <a:pos x="151" y="24"/>
              </a:cxn>
              <a:cxn ang="0">
                <a:pos x="150" y="27"/>
              </a:cxn>
              <a:cxn ang="0">
                <a:pos x="141" y="32"/>
              </a:cxn>
              <a:cxn ang="0">
                <a:pos x="156" y="45"/>
              </a:cxn>
              <a:cxn ang="0">
                <a:pos x="176" y="59"/>
              </a:cxn>
              <a:cxn ang="0">
                <a:pos x="186" y="61"/>
              </a:cxn>
              <a:cxn ang="0">
                <a:pos x="183" y="52"/>
              </a:cxn>
              <a:cxn ang="0">
                <a:pos x="189" y="37"/>
              </a:cxn>
              <a:cxn ang="0">
                <a:pos x="188" y="31"/>
              </a:cxn>
            </a:cxnLst>
            <a:rect l="0" t="0" r="r" b="b"/>
            <a:pathLst>
              <a:path w="255" h="90">
                <a:moveTo>
                  <a:pt x="206" y="31"/>
                </a:moveTo>
                <a:lnTo>
                  <a:pt x="207" y="31"/>
                </a:lnTo>
                <a:lnTo>
                  <a:pt x="206" y="32"/>
                </a:lnTo>
                <a:lnTo>
                  <a:pt x="208" y="33"/>
                </a:lnTo>
                <a:lnTo>
                  <a:pt x="212" y="33"/>
                </a:lnTo>
                <a:lnTo>
                  <a:pt x="212" y="34"/>
                </a:lnTo>
                <a:lnTo>
                  <a:pt x="213" y="33"/>
                </a:lnTo>
                <a:lnTo>
                  <a:pt x="214" y="33"/>
                </a:lnTo>
                <a:lnTo>
                  <a:pt x="212" y="34"/>
                </a:lnTo>
                <a:lnTo>
                  <a:pt x="213" y="36"/>
                </a:lnTo>
                <a:lnTo>
                  <a:pt x="209" y="36"/>
                </a:lnTo>
                <a:lnTo>
                  <a:pt x="213" y="36"/>
                </a:lnTo>
                <a:lnTo>
                  <a:pt x="213" y="37"/>
                </a:lnTo>
                <a:lnTo>
                  <a:pt x="212" y="37"/>
                </a:lnTo>
                <a:lnTo>
                  <a:pt x="213" y="38"/>
                </a:lnTo>
                <a:lnTo>
                  <a:pt x="214" y="38"/>
                </a:lnTo>
                <a:lnTo>
                  <a:pt x="213" y="38"/>
                </a:lnTo>
                <a:lnTo>
                  <a:pt x="214" y="39"/>
                </a:lnTo>
                <a:lnTo>
                  <a:pt x="213" y="39"/>
                </a:lnTo>
                <a:lnTo>
                  <a:pt x="212" y="39"/>
                </a:lnTo>
                <a:lnTo>
                  <a:pt x="211" y="39"/>
                </a:lnTo>
                <a:lnTo>
                  <a:pt x="212" y="40"/>
                </a:lnTo>
                <a:lnTo>
                  <a:pt x="214" y="39"/>
                </a:lnTo>
                <a:lnTo>
                  <a:pt x="217" y="39"/>
                </a:lnTo>
                <a:lnTo>
                  <a:pt x="217" y="41"/>
                </a:lnTo>
                <a:lnTo>
                  <a:pt x="217" y="42"/>
                </a:lnTo>
                <a:lnTo>
                  <a:pt x="214" y="42"/>
                </a:lnTo>
                <a:lnTo>
                  <a:pt x="217" y="42"/>
                </a:lnTo>
                <a:lnTo>
                  <a:pt x="218" y="40"/>
                </a:lnTo>
                <a:lnTo>
                  <a:pt x="218" y="41"/>
                </a:lnTo>
                <a:lnTo>
                  <a:pt x="218" y="42"/>
                </a:lnTo>
                <a:lnTo>
                  <a:pt x="219" y="40"/>
                </a:lnTo>
                <a:lnTo>
                  <a:pt x="219" y="42"/>
                </a:lnTo>
                <a:lnTo>
                  <a:pt x="219" y="41"/>
                </a:lnTo>
                <a:lnTo>
                  <a:pt x="222" y="40"/>
                </a:lnTo>
                <a:lnTo>
                  <a:pt x="223" y="39"/>
                </a:lnTo>
                <a:lnTo>
                  <a:pt x="224" y="40"/>
                </a:lnTo>
                <a:lnTo>
                  <a:pt x="223" y="41"/>
                </a:lnTo>
                <a:lnTo>
                  <a:pt x="224" y="40"/>
                </a:lnTo>
                <a:lnTo>
                  <a:pt x="223" y="39"/>
                </a:lnTo>
                <a:lnTo>
                  <a:pt x="224" y="39"/>
                </a:lnTo>
                <a:lnTo>
                  <a:pt x="226" y="39"/>
                </a:lnTo>
                <a:lnTo>
                  <a:pt x="225" y="38"/>
                </a:lnTo>
                <a:lnTo>
                  <a:pt x="226" y="38"/>
                </a:lnTo>
                <a:lnTo>
                  <a:pt x="225" y="37"/>
                </a:lnTo>
                <a:lnTo>
                  <a:pt x="227" y="38"/>
                </a:lnTo>
                <a:lnTo>
                  <a:pt x="226" y="37"/>
                </a:lnTo>
                <a:lnTo>
                  <a:pt x="225" y="37"/>
                </a:lnTo>
                <a:lnTo>
                  <a:pt x="226" y="37"/>
                </a:lnTo>
                <a:lnTo>
                  <a:pt x="227" y="37"/>
                </a:lnTo>
                <a:lnTo>
                  <a:pt x="226" y="36"/>
                </a:lnTo>
                <a:lnTo>
                  <a:pt x="227" y="35"/>
                </a:lnTo>
                <a:lnTo>
                  <a:pt x="229" y="35"/>
                </a:lnTo>
                <a:lnTo>
                  <a:pt x="227" y="36"/>
                </a:lnTo>
                <a:lnTo>
                  <a:pt x="229" y="36"/>
                </a:lnTo>
                <a:lnTo>
                  <a:pt x="228" y="36"/>
                </a:lnTo>
                <a:lnTo>
                  <a:pt x="229" y="36"/>
                </a:lnTo>
                <a:lnTo>
                  <a:pt x="229" y="37"/>
                </a:lnTo>
                <a:lnTo>
                  <a:pt x="230" y="37"/>
                </a:lnTo>
                <a:lnTo>
                  <a:pt x="230" y="38"/>
                </a:lnTo>
                <a:lnTo>
                  <a:pt x="229" y="38"/>
                </a:lnTo>
                <a:lnTo>
                  <a:pt x="232" y="38"/>
                </a:lnTo>
                <a:lnTo>
                  <a:pt x="230" y="39"/>
                </a:lnTo>
                <a:lnTo>
                  <a:pt x="232" y="39"/>
                </a:lnTo>
                <a:lnTo>
                  <a:pt x="233" y="39"/>
                </a:lnTo>
                <a:lnTo>
                  <a:pt x="233" y="40"/>
                </a:lnTo>
                <a:lnTo>
                  <a:pt x="231" y="41"/>
                </a:lnTo>
                <a:lnTo>
                  <a:pt x="232" y="40"/>
                </a:lnTo>
                <a:lnTo>
                  <a:pt x="234" y="40"/>
                </a:lnTo>
                <a:lnTo>
                  <a:pt x="233" y="41"/>
                </a:lnTo>
                <a:lnTo>
                  <a:pt x="234" y="41"/>
                </a:lnTo>
                <a:lnTo>
                  <a:pt x="232" y="42"/>
                </a:lnTo>
                <a:lnTo>
                  <a:pt x="234" y="41"/>
                </a:lnTo>
                <a:lnTo>
                  <a:pt x="234" y="42"/>
                </a:lnTo>
                <a:lnTo>
                  <a:pt x="235" y="42"/>
                </a:lnTo>
                <a:lnTo>
                  <a:pt x="234" y="42"/>
                </a:lnTo>
                <a:lnTo>
                  <a:pt x="235" y="42"/>
                </a:lnTo>
                <a:lnTo>
                  <a:pt x="236" y="43"/>
                </a:lnTo>
                <a:lnTo>
                  <a:pt x="234" y="43"/>
                </a:lnTo>
                <a:lnTo>
                  <a:pt x="236" y="44"/>
                </a:lnTo>
                <a:lnTo>
                  <a:pt x="237" y="45"/>
                </a:lnTo>
                <a:lnTo>
                  <a:pt x="236" y="45"/>
                </a:lnTo>
                <a:lnTo>
                  <a:pt x="237" y="46"/>
                </a:lnTo>
                <a:lnTo>
                  <a:pt x="235" y="45"/>
                </a:lnTo>
                <a:lnTo>
                  <a:pt x="236" y="46"/>
                </a:lnTo>
                <a:lnTo>
                  <a:pt x="235" y="46"/>
                </a:lnTo>
                <a:lnTo>
                  <a:pt x="237" y="46"/>
                </a:lnTo>
                <a:lnTo>
                  <a:pt x="235" y="46"/>
                </a:lnTo>
                <a:lnTo>
                  <a:pt x="237" y="47"/>
                </a:lnTo>
                <a:lnTo>
                  <a:pt x="235" y="47"/>
                </a:lnTo>
                <a:lnTo>
                  <a:pt x="238" y="47"/>
                </a:lnTo>
                <a:lnTo>
                  <a:pt x="237" y="48"/>
                </a:lnTo>
                <a:lnTo>
                  <a:pt x="238" y="48"/>
                </a:lnTo>
                <a:lnTo>
                  <a:pt x="237" y="48"/>
                </a:lnTo>
                <a:lnTo>
                  <a:pt x="239" y="48"/>
                </a:lnTo>
                <a:lnTo>
                  <a:pt x="239" y="49"/>
                </a:lnTo>
                <a:lnTo>
                  <a:pt x="240" y="48"/>
                </a:lnTo>
                <a:lnTo>
                  <a:pt x="240" y="49"/>
                </a:lnTo>
                <a:lnTo>
                  <a:pt x="240" y="48"/>
                </a:lnTo>
                <a:lnTo>
                  <a:pt x="241" y="48"/>
                </a:lnTo>
                <a:lnTo>
                  <a:pt x="240" y="49"/>
                </a:lnTo>
                <a:lnTo>
                  <a:pt x="241" y="49"/>
                </a:lnTo>
                <a:lnTo>
                  <a:pt x="240" y="50"/>
                </a:lnTo>
                <a:lnTo>
                  <a:pt x="241" y="50"/>
                </a:lnTo>
                <a:lnTo>
                  <a:pt x="240" y="51"/>
                </a:lnTo>
                <a:lnTo>
                  <a:pt x="241" y="50"/>
                </a:lnTo>
                <a:lnTo>
                  <a:pt x="241" y="51"/>
                </a:lnTo>
                <a:lnTo>
                  <a:pt x="242" y="50"/>
                </a:lnTo>
                <a:lnTo>
                  <a:pt x="243" y="50"/>
                </a:lnTo>
                <a:lnTo>
                  <a:pt x="242" y="51"/>
                </a:lnTo>
                <a:lnTo>
                  <a:pt x="243" y="51"/>
                </a:lnTo>
                <a:lnTo>
                  <a:pt x="242" y="52"/>
                </a:lnTo>
                <a:lnTo>
                  <a:pt x="244" y="50"/>
                </a:lnTo>
                <a:lnTo>
                  <a:pt x="243" y="51"/>
                </a:lnTo>
                <a:lnTo>
                  <a:pt x="245" y="50"/>
                </a:lnTo>
                <a:lnTo>
                  <a:pt x="245" y="51"/>
                </a:lnTo>
                <a:lnTo>
                  <a:pt x="248" y="52"/>
                </a:lnTo>
                <a:lnTo>
                  <a:pt x="249" y="52"/>
                </a:lnTo>
                <a:lnTo>
                  <a:pt x="249" y="53"/>
                </a:lnTo>
                <a:lnTo>
                  <a:pt x="243" y="54"/>
                </a:lnTo>
                <a:lnTo>
                  <a:pt x="246" y="53"/>
                </a:lnTo>
                <a:lnTo>
                  <a:pt x="241" y="54"/>
                </a:lnTo>
                <a:lnTo>
                  <a:pt x="241" y="55"/>
                </a:lnTo>
                <a:lnTo>
                  <a:pt x="239" y="55"/>
                </a:lnTo>
                <a:lnTo>
                  <a:pt x="241" y="55"/>
                </a:lnTo>
                <a:lnTo>
                  <a:pt x="240" y="56"/>
                </a:lnTo>
                <a:lnTo>
                  <a:pt x="241" y="56"/>
                </a:lnTo>
                <a:lnTo>
                  <a:pt x="242" y="55"/>
                </a:lnTo>
                <a:lnTo>
                  <a:pt x="244" y="55"/>
                </a:lnTo>
                <a:lnTo>
                  <a:pt x="245" y="54"/>
                </a:lnTo>
                <a:lnTo>
                  <a:pt x="248" y="54"/>
                </a:lnTo>
                <a:lnTo>
                  <a:pt x="246" y="53"/>
                </a:lnTo>
                <a:lnTo>
                  <a:pt x="249" y="53"/>
                </a:lnTo>
                <a:lnTo>
                  <a:pt x="250" y="54"/>
                </a:lnTo>
                <a:lnTo>
                  <a:pt x="249" y="55"/>
                </a:lnTo>
                <a:lnTo>
                  <a:pt x="250" y="55"/>
                </a:lnTo>
                <a:lnTo>
                  <a:pt x="250" y="56"/>
                </a:lnTo>
                <a:lnTo>
                  <a:pt x="251" y="55"/>
                </a:lnTo>
                <a:lnTo>
                  <a:pt x="252" y="54"/>
                </a:lnTo>
                <a:lnTo>
                  <a:pt x="252" y="55"/>
                </a:lnTo>
                <a:lnTo>
                  <a:pt x="254" y="55"/>
                </a:lnTo>
                <a:lnTo>
                  <a:pt x="253" y="55"/>
                </a:lnTo>
                <a:lnTo>
                  <a:pt x="254" y="56"/>
                </a:lnTo>
                <a:lnTo>
                  <a:pt x="253" y="57"/>
                </a:lnTo>
                <a:lnTo>
                  <a:pt x="254" y="57"/>
                </a:lnTo>
                <a:lnTo>
                  <a:pt x="253" y="57"/>
                </a:lnTo>
                <a:lnTo>
                  <a:pt x="254" y="58"/>
                </a:lnTo>
                <a:lnTo>
                  <a:pt x="252" y="58"/>
                </a:lnTo>
                <a:lnTo>
                  <a:pt x="255" y="59"/>
                </a:lnTo>
                <a:lnTo>
                  <a:pt x="253" y="59"/>
                </a:lnTo>
                <a:lnTo>
                  <a:pt x="254" y="59"/>
                </a:lnTo>
                <a:lnTo>
                  <a:pt x="251" y="62"/>
                </a:lnTo>
                <a:lnTo>
                  <a:pt x="249" y="61"/>
                </a:lnTo>
                <a:lnTo>
                  <a:pt x="246" y="62"/>
                </a:lnTo>
                <a:lnTo>
                  <a:pt x="245" y="63"/>
                </a:lnTo>
                <a:lnTo>
                  <a:pt x="242" y="65"/>
                </a:lnTo>
                <a:lnTo>
                  <a:pt x="237" y="65"/>
                </a:lnTo>
                <a:lnTo>
                  <a:pt x="235" y="65"/>
                </a:lnTo>
                <a:lnTo>
                  <a:pt x="222" y="65"/>
                </a:lnTo>
                <a:lnTo>
                  <a:pt x="221" y="66"/>
                </a:lnTo>
                <a:lnTo>
                  <a:pt x="220" y="68"/>
                </a:lnTo>
                <a:lnTo>
                  <a:pt x="216" y="68"/>
                </a:lnTo>
                <a:lnTo>
                  <a:pt x="213" y="71"/>
                </a:lnTo>
                <a:lnTo>
                  <a:pt x="209" y="70"/>
                </a:lnTo>
                <a:lnTo>
                  <a:pt x="213" y="71"/>
                </a:lnTo>
                <a:lnTo>
                  <a:pt x="211" y="73"/>
                </a:lnTo>
                <a:lnTo>
                  <a:pt x="208" y="76"/>
                </a:lnTo>
                <a:lnTo>
                  <a:pt x="210" y="75"/>
                </a:lnTo>
                <a:lnTo>
                  <a:pt x="213" y="72"/>
                </a:lnTo>
                <a:lnTo>
                  <a:pt x="217" y="70"/>
                </a:lnTo>
                <a:lnTo>
                  <a:pt x="223" y="68"/>
                </a:lnTo>
                <a:lnTo>
                  <a:pt x="227" y="68"/>
                </a:lnTo>
                <a:lnTo>
                  <a:pt x="229" y="69"/>
                </a:lnTo>
                <a:lnTo>
                  <a:pt x="228" y="69"/>
                </a:lnTo>
                <a:lnTo>
                  <a:pt x="229" y="70"/>
                </a:lnTo>
                <a:lnTo>
                  <a:pt x="226" y="72"/>
                </a:lnTo>
                <a:lnTo>
                  <a:pt x="224" y="71"/>
                </a:lnTo>
                <a:lnTo>
                  <a:pt x="221" y="72"/>
                </a:lnTo>
                <a:lnTo>
                  <a:pt x="223" y="71"/>
                </a:lnTo>
                <a:lnTo>
                  <a:pt x="224" y="72"/>
                </a:lnTo>
                <a:lnTo>
                  <a:pt x="225" y="73"/>
                </a:lnTo>
                <a:lnTo>
                  <a:pt x="227" y="72"/>
                </a:lnTo>
                <a:lnTo>
                  <a:pt x="228" y="73"/>
                </a:lnTo>
                <a:lnTo>
                  <a:pt x="227" y="73"/>
                </a:lnTo>
                <a:lnTo>
                  <a:pt x="226" y="74"/>
                </a:lnTo>
                <a:lnTo>
                  <a:pt x="227" y="74"/>
                </a:lnTo>
                <a:lnTo>
                  <a:pt x="227" y="75"/>
                </a:lnTo>
                <a:lnTo>
                  <a:pt x="228" y="77"/>
                </a:lnTo>
                <a:lnTo>
                  <a:pt x="230" y="77"/>
                </a:lnTo>
                <a:lnTo>
                  <a:pt x="229" y="78"/>
                </a:lnTo>
                <a:lnTo>
                  <a:pt x="231" y="78"/>
                </a:lnTo>
                <a:lnTo>
                  <a:pt x="234" y="78"/>
                </a:lnTo>
                <a:lnTo>
                  <a:pt x="234" y="79"/>
                </a:lnTo>
                <a:lnTo>
                  <a:pt x="236" y="78"/>
                </a:lnTo>
                <a:lnTo>
                  <a:pt x="236" y="79"/>
                </a:lnTo>
                <a:lnTo>
                  <a:pt x="237" y="79"/>
                </a:lnTo>
                <a:lnTo>
                  <a:pt x="238" y="79"/>
                </a:lnTo>
                <a:lnTo>
                  <a:pt x="237" y="79"/>
                </a:lnTo>
                <a:lnTo>
                  <a:pt x="239" y="80"/>
                </a:lnTo>
                <a:lnTo>
                  <a:pt x="238" y="80"/>
                </a:lnTo>
                <a:lnTo>
                  <a:pt x="232" y="82"/>
                </a:lnTo>
                <a:lnTo>
                  <a:pt x="231" y="82"/>
                </a:lnTo>
                <a:lnTo>
                  <a:pt x="230" y="82"/>
                </a:lnTo>
                <a:lnTo>
                  <a:pt x="229" y="82"/>
                </a:lnTo>
                <a:lnTo>
                  <a:pt x="229" y="83"/>
                </a:lnTo>
                <a:lnTo>
                  <a:pt x="225" y="85"/>
                </a:lnTo>
                <a:lnTo>
                  <a:pt x="223" y="84"/>
                </a:lnTo>
                <a:lnTo>
                  <a:pt x="223" y="83"/>
                </a:lnTo>
                <a:lnTo>
                  <a:pt x="224" y="82"/>
                </a:lnTo>
                <a:lnTo>
                  <a:pt x="223" y="82"/>
                </a:lnTo>
                <a:lnTo>
                  <a:pt x="228" y="80"/>
                </a:lnTo>
                <a:lnTo>
                  <a:pt x="229" y="81"/>
                </a:lnTo>
                <a:lnTo>
                  <a:pt x="229" y="80"/>
                </a:lnTo>
                <a:lnTo>
                  <a:pt x="232" y="79"/>
                </a:lnTo>
                <a:lnTo>
                  <a:pt x="227" y="80"/>
                </a:lnTo>
                <a:lnTo>
                  <a:pt x="229" y="78"/>
                </a:lnTo>
                <a:lnTo>
                  <a:pt x="228" y="78"/>
                </a:lnTo>
                <a:lnTo>
                  <a:pt x="227" y="77"/>
                </a:lnTo>
                <a:lnTo>
                  <a:pt x="228" y="78"/>
                </a:lnTo>
                <a:lnTo>
                  <a:pt x="227" y="79"/>
                </a:lnTo>
                <a:lnTo>
                  <a:pt x="224" y="80"/>
                </a:lnTo>
                <a:lnTo>
                  <a:pt x="223" y="80"/>
                </a:lnTo>
                <a:lnTo>
                  <a:pt x="224" y="79"/>
                </a:lnTo>
                <a:lnTo>
                  <a:pt x="223" y="80"/>
                </a:lnTo>
                <a:lnTo>
                  <a:pt x="220" y="80"/>
                </a:lnTo>
                <a:lnTo>
                  <a:pt x="219" y="80"/>
                </a:lnTo>
                <a:lnTo>
                  <a:pt x="220" y="79"/>
                </a:lnTo>
                <a:lnTo>
                  <a:pt x="218" y="79"/>
                </a:lnTo>
                <a:lnTo>
                  <a:pt x="218" y="74"/>
                </a:lnTo>
                <a:lnTo>
                  <a:pt x="217" y="73"/>
                </a:lnTo>
                <a:lnTo>
                  <a:pt x="215" y="74"/>
                </a:lnTo>
                <a:lnTo>
                  <a:pt x="214" y="73"/>
                </a:lnTo>
                <a:lnTo>
                  <a:pt x="212" y="76"/>
                </a:lnTo>
                <a:lnTo>
                  <a:pt x="211" y="77"/>
                </a:lnTo>
                <a:lnTo>
                  <a:pt x="211" y="78"/>
                </a:lnTo>
                <a:lnTo>
                  <a:pt x="209" y="80"/>
                </a:lnTo>
                <a:lnTo>
                  <a:pt x="208" y="80"/>
                </a:lnTo>
                <a:lnTo>
                  <a:pt x="207" y="81"/>
                </a:lnTo>
                <a:lnTo>
                  <a:pt x="197" y="81"/>
                </a:lnTo>
                <a:lnTo>
                  <a:pt x="193" y="83"/>
                </a:lnTo>
                <a:lnTo>
                  <a:pt x="192" y="85"/>
                </a:lnTo>
                <a:lnTo>
                  <a:pt x="186" y="85"/>
                </a:lnTo>
                <a:lnTo>
                  <a:pt x="184" y="85"/>
                </a:lnTo>
                <a:lnTo>
                  <a:pt x="185" y="87"/>
                </a:lnTo>
                <a:lnTo>
                  <a:pt x="174" y="90"/>
                </a:lnTo>
                <a:lnTo>
                  <a:pt x="173" y="90"/>
                </a:lnTo>
                <a:lnTo>
                  <a:pt x="173" y="89"/>
                </a:lnTo>
                <a:lnTo>
                  <a:pt x="175" y="88"/>
                </a:lnTo>
                <a:lnTo>
                  <a:pt x="176" y="85"/>
                </a:lnTo>
                <a:lnTo>
                  <a:pt x="175" y="79"/>
                </a:lnTo>
                <a:lnTo>
                  <a:pt x="171" y="78"/>
                </a:lnTo>
                <a:lnTo>
                  <a:pt x="172" y="78"/>
                </a:lnTo>
                <a:lnTo>
                  <a:pt x="171" y="77"/>
                </a:lnTo>
                <a:lnTo>
                  <a:pt x="170" y="77"/>
                </a:lnTo>
                <a:lnTo>
                  <a:pt x="170" y="76"/>
                </a:lnTo>
                <a:lnTo>
                  <a:pt x="168" y="76"/>
                </a:lnTo>
                <a:lnTo>
                  <a:pt x="167" y="75"/>
                </a:lnTo>
                <a:lnTo>
                  <a:pt x="157" y="71"/>
                </a:lnTo>
                <a:lnTo>
                  <a:pt x="154" y="72"/>
                </a:lnTo>
                <a:lnTo>
                  <a:pt x="150" y="71"/>
                </a:lnTo>
                <a:lnTo>
                  <a:pt x="148" y="72"/>
                </a:lnTo>
                <a:lnTo>
                  <a:pt x="146" y="71"/>
                </a:lnTo>
                <a:lnTo>
                  <a:pt x="145" y="71"/>
                </a:lnTo>
                <a:lnTo>
                  <a:pt x="143" y="70"/>
                </a:lnTo>
                <a:lnTo>
                  <a:pt x="141" y="70"/>
                </a:lnTo>
                <a:lnTo>
                  <a:pt x="139" y="70"/>
                </a:lnTo>
                <a:lnTo>
                  <a:pt x="138" y="68"/>
                </a:lnTo>
                <a:lnTo>
                  <a:pt x="137" y="68"/>
                </a:lnTo>
                <a:lnTo>
                  <a:pt x="137" y="69"/>
                </a:lnTo>
                <a:lnTo>
                  <a:pt x="80" y="69"/>
                </a:lnTo>
                <a:lnTo>
                  <a:pt x="54" y="69"/>
                </a:lnTo>
                <a:lnTo>
                  <a:pt x="53" y="68"/>
                </a:lnTo>
                <a:lnTo>
                  <a:pt x="54" y="68"/>
                </a:lnTo>
                <a:lnTo>
                  <a:pt x="53" y="68"/>
                </a:lnTo>
                <a:lnTo>
                  <a:pt x="53" y="67"/>
                </a:lnTo>
                <a:lnTo>
                  <a:pt x="52" y="68"/>
                </a:lnTo>
                <a:lnTo>
                  <a:pt x="51" y="67"/>
                </a:lnTo>
                <a:lnTo>
                  <a:pt x="52" y="67"/>
                </a:lnTo>
                <a:lnTo>
                  <a:pt x="51" y="66"/>
                </a:lnTo>
                <a:lnTo>
                  <a:pt x="52" y="65"/>
                </a:lnTo>
                <a:lnTo>
                  <a:pt x="51" y="66"/>
                </a:lnTo>
                <a:lnTo>
                  <a:pt x="50" y="66"/>
                </a:lnTo>
                <a:lnTo>
                  <a:pt x="49" y="65"/>
                </a:lnTo>
                <a:lnTo>
                  <a:pt x="49" y="66"/>
                </a:lnTo>
                <a:lnTo>
                  <a:pt x="49" y="65"/>
                </a:lnTo>
                <a:lnTo>
                  <a:pt x="50" y="64"/>
                </a:lnTo>
                <a:lnTo>
                  <a:pt x="48" y="65"/>
                </a:lnTo>
                <a:lnTo>
                  <a:pt x="49" y="63"/>
                </a:lnTo>
                <a:lnTo>
                  <a:pt x="47" y="65"/>
                </a:lnTo>
                <a:lnTo>
                  <a:pt x="46" y="64"/>
                </a:lnTo>
                <a:lnTo>
                  <a:pt x="47" y="64"/>
                </a:lnTo>
                <a:lnTo>
                  <a:pt x="46" y="65"/>
                </a:lnTo>
                <a:lnTo>
                  <a:pt x="44" y="64"/>
                </a:lnTo>
                <a:lnTo>
                  <a:pt x="46" y="64"/>
                </a:lnTo>
                <a:lnTo>
                  <a:pt x="46" y="63"/>
                </a:lnTo>
                <a:lnTo>
                  <a:pt x="46" y="62"/>
                </a:lnTo>
                <a:lnTo>
                  <a:pt x="46" y="64"/>
                </a:lnTo>
                <a:lnTo>
                  <a:pt x="44" y="63"/>
                </a:lnTo>
                <a:lnTo>
                  <a:pt x="43" y="63"/>
                </a:lnTo>
                <a:lnTo>
                  <a:pt x="44" y="63"/>
                </a:lnTo>
                <a:lnTo>
                  <a:pt x="41" y="63"/>
                </a:lnTo>
                <a:lnTo>
                  <a:pt x="42" y="63"/>
                </a:lnTo>
                <a:lnTo>
                  <a:pt x="40" y="63"/>
                </a:lnTo>
                <a:lnTo>
                  <a:pt x="42" y="63"/>
                </a:lnTo>
                <a:lnTo>
                  <a:pt x="43" y="62"/>
                </a:lnTo>
                <a:lnTo>
                  <a:pt x="41" y="62"/>
                </a:lnTo>
                <a:lnTo>
                  <a:pt x="40" y="62"/>
                </a:lnTo>
                <a:lnTo>
                  <a:pt x="42" y="62"/>
                </a:lnTo>
                <a:lnTo>
                  <a:pt x="40" y="62"/>
                </a:lnTo>
                <a:lnTo>
                  <a:pt x="40" y="61"/>
                </a:lnTo>
                <a:lnTo>
                  <a:pt x="43" y="61"/>
                </a:lnTo>
                <a:lnTo>
                  <a:pt x="43" y="60"/>
                </a:lnTo>
                <a:lnTo>
                  <a:pt x="43" y="61"/>
                </a:lnTo>
                <a:lnTo>
                  <a:pt x="41" y="61"/>
                </a:lnTo>
                <a:lnTo>
                  <a:pt x="41" y="60"/>
                </a:lnTo>
                <a:lnTo>
                  <a:pt x="40" y="61"/>
                </a:lnTo>
                <a:lnTo>
                  <a:pt x="39" y="61"/>
                </a:lnTo>
                <a:lnTo>
                  <a:pt x="39" y="60"/>
                </a:lnTo>
                <a:lnTo>
                  <a:pt x="41" y="59"/>
                </a:lnTo>
                <a:lnTo>
                  <a:pt x="43" y="60"/>
                </a:lnTo>
                <a:lnTo>
                  <a:pt x="42" y="59"/>
                </a:lnTo>
                <a:lnTo>
                  <a:pt x="43" y="59"/>
                </a:lnTo>
                <a:lnTo>
                  <a:pt x="41" y="58"/>
                </a:lnTo>
                <a:lnTo>
                  <a:pt x="42" y="58"/>
                </a:lnTo>
                <a:lnTo>
                  <a:pt x="42" y="57"/>
                </a:lnTo>
                <a:lnTo>
                  <a:pt x="40" y="59"/>
                </a:lnTo>
                <a:lnTo>
                  <a:pt x="39" y="59"/>
                </a:lnTo>
                <a:lnTo>
                  <a:pt x="39" y="58"/>
                </a:lnTo>
                <a:lnTo>
                  <a:pt x="39" y="59"/>
                </a:lnTo>
                <a:lnTo>
                  <a:pt x="39" y="58"/>
                </a:lnTo>
                <a:lnTo>
                  <a:pt x="38" y="59"/>
                </a:lnTo>
                <a:lnTo>
                  <a:pt x="38" y="58"/>
                </a:lnTo>
                <a:lnTo>
                  <a:pt x="39" y="57"/>
                </a:lnTo>
                <a:lnTo>
                  <a:pt x="38" y="57"/>
                </a:lnTo>
                <a:lnTo>
                  <a:pt x="37" y="56"/>
                </a:lnTo>
                <a:lnTo>
                  <a:pt x="36" y="56"/>
                </a:lnTo>
                <a:lnTo>
                  <a:pt x="36" y="55"/>
                </a:lnTo>
                <a:lnTo>
                  <a:pt x="37" y="56"/>
                </a:lnTo>
                <a:lnTo>
                  <a:pt x="39" y="56"/>
                </a:lnTo>
                <a:lnTo>
                  <a:pt x="39" y="55"/>
                </a:lnTo>
                <a:lnTo>
                  <a:pt x="37" y="55"/>
                </a:lnTo>
                <a:lnTo>
                  <a:pt x="37" y="54"/>
                </a:lnTo>
                <a:lnTo>
                  <a:pt x="35" y="55"/>
                </a:lnTo>
                <a:lnTo>
                  <a:pt x="35" y="56"/>
                </a:lnTo>
                <a:lnTo>
                  <a:pt x="33" y="54"/>
                </a:lnTo>
                <a:lnTo>
                  <a:pt x="33" y="53"/>
                </a:lnTo>
                <a:lnTo>
                  <a:pt x="35" y="53"/>
                </a:lnTo>
                <a:lnTo>
                  <a:pt x="33" y="53"/>
                </a:lnTo>
                <a:lnTo>
                  <a:pt x="32" y="53"/>
                </a:lnTo>
                <a:lnTo>
                  <a:pt x="32" y="52"/>
                </a:lnTo>
                <a:lnTo>
                  <a:pt x="33" y="53"/>
                </a:lnTo>
                <a:lnTo>
                  <a:pt x="32" y="52"/>
                </a:lnTo>
                <a:lnTo>
                  <a:pt x="33" y="52"/>
                </a:lnTo>
                <a:lnTo>
                  <a:pt x="32" y="52"/>
                </a:lnTo>
                <a:lnTo>
                  <a:pt x="32" y="51"/>
                </a:lnTo>
                <a:lnTo>
                  <a:pt x="34" y="51"/>
                </a:lnTo>
                <a:lnTo>
                  <a:pt x="33" y="51"/>
                </a:lnTo>
                <a:lnTo>
                  <a:pt x="35" y="49"/>
                </a:lnTo>
                <a:lnTo>
                  <a:pt x="34" y="49"/>
                </a:lnTo>
                <a:lnTo>
                  <a:pt x="34" y="50"/>
                </a:lnTo>
                <a:lnTo>
                  <a:pt x="33" y="51"/>
                </a:lnTo>
                <a:lnTo>
                  <a:pt x="33" y="50"/>
                </a:lnTo>
                <a:lnTo>
                  <a:pt x="33" y="49"/>
                </a:lnTo>
                <a:lnTo>
                  <a:pt x="33" y="48"/>
                </a:lnTo>
                <a:lnTo>
                  <a:pt x="28" y="46"/>
                </a:lnTo>
                <a:lnTo>
                  <a:pt x="27" y="45"/>
                </a:lnTo>
                <a:lnTo>
                  <a:pt x="26" y="45"/>
                </a:lnTo>
                <a:lnTo>
                  <a:pt x="26" y="44"/>
                </a:lnTo>
                <a:lnTo>
                  <a:pt x="23" y="40"/>
                </a:lnTo>
                <a:lnTo>
                  <a:pt x="18" y="38"/>
                </a:lnTo>
                <a:lnTo>
                  <a:pt x="18" y="37"/>
                </a:lnTo>
                <a:lnTo>
                  <a:pt x="17" y="37"/>
                </a:lnTo>
                <a:lnTo>
                  <a:pt x="14" y="37"/>
                </a:lnTo>
                <a:lnTo>
                  <a:pt x="15" y="37"/>
                </a:lnTo>
                <a:lnTo>
                  <a:pt x="14" y="37"/>
                </a:lnTo>
                <a:lnTo>
                  <a:pt x="13" y="38"/>
                </a:lnTo>
                <a:lnTo>
                  <a:pt x="11" y="39"/>
                </a:lnTo>
                <a:lnTo>
                  <a:pt x="10" y="38"/>
                </a:lnTo>
                <a:lnTo>
                  <a:pt x="6" y="36"/>
                </a:lnTo>
                <a:lnTo>
                  <a:pt x="6" y="35"/>
                </a:lnTo>
                <a:lnTo>
                  <a:pt x="3" y="35"/>
                </a:lnTo>
                <a:lnTo>
                  <a:pt x="0" y="35"/>
                </a:lnTo>
                <a:lnTo>
                  <a:pt x="0" y="7"/>
                </a:lnTo>
                <a:lnTo>
                  <a:pt x="6" y="8"/>
                </a:lnTo>
                <a:lnTo>
                  <a:pt x="11" y="9"/>
                </a:lnTo>
                <a:lnTo>
                  <a:pt x="18" y="10"/>
                </a:lnTo>
                <a:lnTo>
                  <a:pt x="16" y="9"/>
                </a:lnTo>
                <a:lnTo>
                  <a:pt x="19" y="9"/>
                </a:lnTo>
                <a:lnTo>
                  <a:pt x="20" y="10"/>
                </a:lnTo>
                <a:lnTo>
                  <a:pt x="21" y="10"/>
                </a:lnTo>
                <a:lnTo>
                  <a:pt x="19" y="9"/>
                </a:lnTo>
                <a:lnTo>
                  <a:pt x="21" y="8"/>
                </a:lnTo>
                <a:lnTo>
                  <a:pt x="24" y="8"/>
                </a:lnTo>
                <a:lnTo>
                  <a:pt x="24" y="7"/>
                </a:lnTo>
                <a:lnTo>
                  <a:pt x="26" y="7"/>
                </a:lnTo>
                <a:lnTo>
                  <a:pt x="27" y="7"/>
                </a:lnTo>
                <a:lnTo>
                  <a:pt x="29" y="6"/>
                </a:lnTo>
                <a:lnTo>
                  <a:pt x="29" y="7"/>
                </a:lnTo>
                <a:lnTo>
                  <a:pt x="30" y="6"/>
                </a:lnTo>
                <a:lnTo>
                  <a:pt x="32" y="6"/>
                </a:lnTo>
                <a:lnTo>
                  <a:pt x="33" y="6"/>
                </a:lnTo>
                <a:lnTo>
                  <a:pt x="34" y="5"/>
                </a:lnTo>
                <a:lnTo>
                  <a:pt x="35" y="6"/>
                </a:lnTo>
                <a:lnTo>
                  <a:pt x="30" y="7"/>
                </a:lnTo>
                <a:lnTo>
                  <a:pt x="27" y="8"/>
                </a:lnTo>
                <a:lnTo>
                  <a:pt x="25" y="8"/>
                </a:lnTo>
                <a:lnTo>
                  <a:pt x="24" y="9"/>
                </a:lnTo>
                <a:lnTo>
                  <a:pt x="23" y="9"/>
                </a:lnTo>
                <a:lnTo>
                  <a:pt x="24" y="10"/>
                </a:lnTo>
                <a:lnTo>
                  <a:pt x="23" y="10"/>
                </a:lnTo>
                <a:lnTo>
                  <a:pt x="26" y="10"/>
                </a:lnTo>
                <a:lnTo>
                  <a:pt x="25" y="9"/>
                </a:lnTo>
                <a:lnTo>
                  <a:pt x="24" y="9"/>
                </a:lnTo>
                <a:lnTo>
                  <a:pt x="26" y="8"/>
                </a:lnTo>
                <a:lnTo>
                  <a:pt x="26" y="9"/>
                </a:lnTo>
                <a:lnTo>
                  <a:pt x="28" y="8"/>
                </a:lnTo>
                <a:lnTo>
                  <a:pt x="27" y="8"/>
                </a:lnTo>
                <a:lnTo>
                  <a:pt x="28" y="8"/>
                </a:lnTo>
                <a:lnTo>
                  <a:pt x="29" y="8"/>
                </a:lnTo>
                <a:lnTo>
                  <a:pt x="29" y="7"/>
                </a:lnTo>
                <a:lnTo>
                  <a:pt x="30" y="8"/>
                </a:lnTo>
                <a:lnTo>
                  <a:pt x="30" y="7"/>
                </a:lnTo>
                <a:lnTo>
                  <a:pt x="30" y="8"/>
                </a:lnTo>
                <a:lnTo>
                  <a:pt x="30" y="9"/>
                </a:lnTo>
                <a:lnTo>
                  <a:pt x="31" y="8"/>
                </a:lnTo>
                <a:lnTo>
                  <a:pt x="32" y="7"/>
                </a:lnTo>
                <a:lnTo>
                  <a:pt x="36" y="6"/>
                </a:lnTo>
                <a:lnTo>
                  <a:pt x="36" y="7"/>
                </a:lnTo>
                <a:lnTo>
                  <a:pt x="35" y="7"/>
                </a:lnTo>
                <a:lnTo>
                  <a:pt x="36" y="7"/>
                </a:lnTo>
                <a:lnTo>
                  <a:pt x="38" y="6"/>
                </a:lnTo>
                <a:lnTo>
                  <a:pt x="40" y="6"/>
                </a:lnTo>
                <a:lnTo>
                  <a:pt x="38" y="5"/>
                </a:lnTo>
                <a:lnTo>
                  <a:pt x="39" y="4"/>
                </a:lnTo>
                <a:lnTo>
                  <a:pt x="41" y="5"/>
                </a:lnTo>
                <a:lnTo>
                  <a:pt x="44" y="8"/>
                </a:lnTo>
                <a:lnTo>
                  <a:pt x="47" y="8"/>
                </a:lnTo>
                <a:lnTo>
                  <a:pt x="48" y="8"/>
                </a:lnTo>
                <a:lnTo>
                  <a:pt x="46" y="8"/>
                </a:lnTo>
                <a:lnTo>
                  <a:pt x="48" y="8"/>
                </a:lnTo>
                <a:lnTo>
                  <a:pt x="47" y="7"/>
                </a:lnTo>
                <a:lnTo>
                  <a:pt x="49" y="7"/>
                </a:lnTo>
                <a:lnTo>
                  <a:pt x="47" y="7"/>
                </a:lnTo>
                <a:lnTo>
                  <a:pt x="49" y="6"/>
                </a:lnTo>
                <a:lnTo>
                  <a:pt x="47" y="6"/>
                </a:lnTo>
                <a:lnTo>
                  <a:pt x="49" y="6"/>
                </a:lnTo>
                <a:lnTo>
                  <a:pt x="50" y="6"/>
                </a:lnTo>
                <a:lnTo>
                  <a:pt x="49" y="7"/>
                </a:lnTo>
                <a:lnTo>
                  <a:pt x="51" y="7"/>
                </a:lnTo>
                <a:lnTo>
                  <a:pt x="50" y="8"/>
                </a:lnTo>
                <a:lnTo>
                  <a:pt x="52" y="8"/>
                </a:lnTo>
                <a:lnTo>
                  <a:pt x="53" y="8"/>
                </a:lnTo>
                <a:lnTo>
                  <a:pt x="54" y="7"/>
                </a:lnTo>
                <a:lnTo>
                  <a:pt x="60" y="7"/>
                </a:lnTo>
                <a:lnTo>
                  <a:pt x="62" y="8"/>
                </a:lnTo>
                <a:lnTo>
                  <a:pt x="71" y="9"/>
                </a:lnTo>
                <a:lnTo>
                  <a:pt x="75" y="10"/>
                </a:lnTo>
                <a:lnTo>
                  <a:pt x="74" y="9"/>
                </a:lnTo>
                <a:lnTo>
                  <a:pt x="75" y="9"/>
                </a:lnTo>
                <a:lnTo>
                  <a:pt x="78" y="9"/>
                </a:lnTo>
                <a:lnTo>
                  <a:pt x="80" y="11"/>
                </a:lnTo>
                <a:lnTo>
                  <a:pt x="81" y="11"/>
                </a:lnTo>
                <a:lnTo>
                  <a:pt x="77" y="11"/>
                </a:lnTo>
                <a:lnTo>
                  <a:pt x="77" y="12"/>
                </a:lnTo>
                <a:lnTo>
                  <a:pt x="76" y="12"/>
                </a:lnTo>
                <a:lnTo>
                  <a:pt x="77" y="13"/>
                </a:lnTo>
                <a:lnTo>
                  <a:pt x="85" y="13"/>
                </a:lnTo>
                <a:lnTo>
                  <a:pt x="90" y="13"/>
                </a:lnTo>
                <a:lnTo>
                  <a:pt x="92" y="12"/>
                </a:lnTo>
                <a:lnTo>
                  <a:pt x="94" y="13"/>
                </a:lnTo>
                <a:lnTo>
                  <a:pt x="95" y="13"/>
                </a:lnTo>
                <a:lnTo>
                  <a:pt x="96" y="14"/>
                </a:lnTo>
                <a:lnTo>
                  <a:pt x="97" y="13"/>
                </a:lnTo>
                <a:lnTo>
                  <a:pt x="97" y="14"/>
                </a:lnTo>
                <a:lnTo>
                  <a:pt x="99" y="14"/>
                </a:lnTo>
                <a:lnTo>
                  <a:pt x="99" y="15"/>
                </a:lnTo>
                <a:lnTo>
                  <a:pt x="97" y="14"/>
                </a:lnTo>
                <a:lnTo>
                  <a:pt x="101" y="17"/>
                </a:lnTo>
                <a:lnTo>
                  <a:pt x="99" y="15"/>
                </a:lnTo>
                <a:lnTo>
                  <a:pt x="100" y="15"/>
                </a:lnTo>
                <a:lnTo>
                  <a:pt x="99" y="15"/>
                </a:lnTo>
                <a:lnTo>
                  <a:pt x="100" y="16"/>
                </a:lnTo>
                <a:lnTo>
                  <a:pt x="100" y="15"/>
                </a:lnTo>
                <a:lnTo>
                  <a:pt x="101" y="16"/>
                </a:lnTo>
                <a:lnTo>
                  <a:pt x="100" y="14"/>
                </a:lnTo>
                <a:lnTo>
                  <a:pt x="99" y="13"/>
                </a:lnTo>
                <a:lnTo>
                  <a:pt x="99" y="12"/>
                </a:lnTo>
                <a:lnTo>
                  <a:pt x="100" y="12"/>
                </a:lnTo>
                <a:lnTo>
                  <a:pt x="103" y="11"/>
                </a:lnTo>
                <a:lnTo>
                  <a:pt x="105" y="11"/>
                </a:lnTo>
                <a:lnTo>
                  <a:pt x="105" y="10"/>
                </a:lnTo>
                <a:lnTo>
                  <a:pt x="103" y="11"/>
                </a:lnTo>
                <a:lnTo>
                  <a:pt x="102" y="11"/>
                </a:lnTo>
                <a:lnTo>
                  <a:pt x="101" y="11"/>
                </a:lnTo>
                <a:lnTo>
                  <a:pt x="99" y="11"/>
                </a:lnTo>
                <a:lnTo>
                  <a:pt x="100" y="11"/>
                </a:lnTo>
                <a:lnTo>
                  <a:pt x="97" y="12"/>
                </a:lnTo>
                <a:lnTo>
                  <a:pt x="97" y="11"/>
                </a:lnTo>
                <a:lnTo>
                  <a:pt x="96" y="11"/>
                </a:lnTo>
                <a:lnTo>
                  <a:pt x="98" y="10"/>
                </a:lnTo>
                <a:lnTo>
                  <a:pt x="104" y="9"/>
                </a:lnTo>
                <a:lnTo>
                  <a:pt x="106" y="10"/>
                </a:lnTo>
                <a:lnTo>
                  <a:pt x="106" y="11"/>
                </a:lnTo>
                <a:lnTo>
                  <a:pt x="108" y="11"/>
                </a:lnTo>
                <a:lnTo>
                  <a:pt x="109" y="11"/>
                </a:lnTo>
                <a:lnTo>
                  <a:pt x="109" y="12"/>
                </a:lnTo>
                <a:lnTo>
                  <a:pt x="112" y="11"/>
                </a:lnTo>
                <a:lnTo>
                  <a:pt x="112" y="12"/>
                </a:lnTo>
                <a:lnTo>
                  <a:pt x="116" y="13"/>
                </a:lnTo>
                <a:lnTo>
                  <a:pt x="121" y="13"/>
                </a:lnTo>
                <a:lnTo>
                  <a:pt x="125" y="13"/>
                </a:lnTo>
                <a:lnTo>
                  <a:pt x="127" y="13"/>
                </a:lnTo>
                <a:lnTo>
                  <a:pt x="126" y="12"/>
                </a:lnTo>
                <a:lnTo>
                  <a:pt x="127" y="12"/>
                </a:lnTo>
                <a:lnTo>
                  <a:pt x="130" y="13"/>
                </a:lnTo>
                <a:lnTo>
                  <a:pt x="131" y="13"/>
                </a:lnTo>
                <a:lnTo>
                  <a:pt x="131" y="12"/>
                </a:lnTo>
                <a:lnTo>
                  <a:pt x="129" y="12"/>
                </a:lnTo>
                <a:lnTo>
                  <a:pt x="128" y="13"/>
                </a:lnTo>
                <a:lnTo>
                  <a:pt x="126" y="11"/>
                </a:lnTo>
                <a:lnTo>
                  <a:pt x="129" y="11"/>
                </a:lnTo>
                <a:lnTo>
                  <a:pt x="128" y="11"/>
                </a:lnTo>
                <a:lnTo>
                  <a:pt x="130" y="11"/>
                </a:lnTo>
                <a:lnTo>
                  <a:pt x="132" y="11"/>
                </a:lnTo>
                <a:lnTo>
                  <a:pt x="133" y="11"/>
                </a:lnTo>
                <a:lnTo>
                  <a:pt x="132" y="12"/>
                </a:lnTo>
                <a:lnTo>
                  <a:pt x="134" y="11"/>
                </a:lnTo>
                <a:lnTo>
                  <a:pt x="134" y="13"/>
                </a:lnTo>
                <a:lnTo>
                  <a:pt x="133" y="14"/>
                </a:lnTo>
                <a:lnTo>
                  <a:pt x="134" y="14"/>
                </a:lnTo>
                <a:lnTo>
                  <a:pt x="136" y="14"/>
                </a:lnTo>
                <a:lnTo>
                  <a:pt x="135" y="14"/>
                </a:lnTo>
                <a:lnTo>
                  <a:pt x="136" y="14"/>
                </a:lnTo>
                <a:lnTo>
                  <a:pt x="136" y="15"/>
                </a:lnTo>
                <a:lnTo>
                  <a:pt x="133" y="15"/>
                </a:lnTo>
                <a:lnTo>
                  <a:pt x="135" y="16"/>
                </a:lnTo>
                <a:lnTo>
                  <a:pt x="134" y="15"/>
                </a:lnTo>
                <a:lnTo>
                  <a:pt x="137" y="15"/>
                </a:lnTo>
                <a:lnTo>
                  <a:pt x="136" y="14"/>
                </a:lnTo>
                <a:lnTo>
                  <a:pt x="137" y="14"/>
                </a:lnTo>
                <a:lnTo>
                  <a:pt x="136" y="14"/>
                </a:lnTo>
                <a:lnTo>
                  <a:pt x="135" y="13"/>
                </a:lnTo>
                <a:lnTo>
                  <a:pt x="136" y="12"/>
                </a:lnTo>
                <a:lnTo>
                  <a:pt x="138" y="12"/>
                </a:lnTo>
                <a:lnTo>
                  <a:pt x="142" y="10"/>
                </a:lnTo>
                <a:lnTo>
                  <a:pt x="141" y="10"/>
                </a:lnTo>
                <a:lnTo>
                  <a:pt x="142" y="10"/>
                </a:lnTo>
                <a:lnTo>
                  <a:pt x="141" y="9"/>
                </a:lnTo>
                <a:lnTo>
                  <a:pt x="140" y="10"/>
                </a:lnTo>
                <a:lnTo>
                  <a:pt x="141" y="9"/>
                </a:lnTo>
                <a:lnTo>
                  <a:pt x="140" y="10"/>
                </a:lnTo>
                <a:lnTo>
                  <a:pt x="139" y="10"/>
                </a:lnTo>
                <a:lnTo>
                  <a:pt x="139" y="9"/>
                </a:lnTo>
                <a:lnTo>
                  <a:pt x="140" y="9"/>
                </a:lnTo>
                <a:lnTo>
                  <a:pt x="139" y="8"/>
                </a:lnTo>
                <a:lnTo>
                  <a:pt x="142" y="8"/>
                </a:lnTo>
                <a:lnTo>
                  <a:pt x="141" y="8"/>
                </a:lnTo>
                <a:lnTo>
                  <a:pt x="142" y="8"/>
                </a:lnTo>
                <a:lnTo>
                  <a:pt x="139" y="8"/>
                </a:lnTo>
                <a:lnTo>
                  <a:pt x="139" y="7"/>
                </a:lnTo>
                <a:lnTo>
                  <a:pt x="138" y="7"/>
                </a:lnTo>
                <a:lnTo>
                  <a:pt x="134" y="7"/>
                </a:lnTo>
                <a:lnTo>
                  <a:pt x="133" y="6"/>
                </a:lnTo>
                <a:lnTo>
                  <a:pt x="133" y="5"/>
                </a:lnTo>
                <a:lnTo>
                  <a:pt x="134" y="4"/>
                </a:lnTo>
                <a:lnTo>
                  <a:pt x="135" y="5"/>
                </a:lnTo>
                <a:lnTo>
                  <a:pt x="134" y="4"/>
                </a:lnTo>
                <a:lnTo>
                  <a:pt x="135" y="4"/>
                </a:lnTo>
                <a:lnTo>
                  <a:pt x="134" y="4"/>
                </a:lnTo>
                <a:lnTo>
                  <a:pt x="133" y="4"/>
                </a:lnTo>
                <a:lnTo>
                  <a:pt x="133" y="3"/>
                </a:lnTo>
                <a:lnTo>
                  <a:pt x="133" y="2"/>
                </a:lnTo>
                <a:lnTo>
                  <a:pt x="134" y="2"/>
                </a:lnTo>
                <a:lnTo>
                  <a:pt x="135" y="2"/>
                </a:lnTo>
                <a:lnTo>
                  <a:pt x="136" y="2"/>
                </a:lnTo>
                <a:lnTo>
                  <a:pt x="135" y="1"/>
                </a:lnTo>
                <a:lnTo>
                  <a:pt x="139" y="0"/>
                </a:lnTo>
                <a:lnTo>
                  <a:pt x="137" y="0"/>
                </a:lnTo>
                <a:lnTo>
                  <a:pt x="139" y="0"/>
                </a:lnTo>
                <a:lnTo>
                  <a:pt x="139" y="1"/>
                </a:lnTo>
                <a:lnTo>
                  <a:pt x="141" y="1"/>
                </a:lnTo>
                <a:lnTo>
                  <a:pt x="143" y="2"/>
                </a:lnTo>
                <a:lnTo>
                  <a:pt x="144" y="3"/>
                </a:lnTo>
                <a:lnTo>
                  <a:pt x="143" y="4"/>
                </a:lnTo>
                <a:lnTo>
                  <a:pt x="146" y="4"/>
                </a:lnTo>
                <a:lnTo>
                  <a:pt x="146" y="5"/>
                </a:lnTo>
                <a:lnTo>
                  <a:pt x="147" y="5"/>
                </a:lnTo>
                <a:lnTo>
                  <a:pt x="148" y="6"/>
                </a:lnTo>
                <a:lnTo>
                  <a:pt x="145" y="6"/>
                </a:lnTo>
                <a:lnTo>
                  <a:pt x="147" y="6"/>
                </a:lnTo>
                <a:lnTo>
                  <a:pt x="144" y="7"/>
                </a:lnTo>
                <a:lnTo>
                  <a:pt x="145" y="7"/>
                </a:lnTo>
                <a:lnTo>
                  <a:pt x="147" y="8"/>
                </a:lnTo>
                <a:lnTo>
                  <a:pt x="149" y="7"/>
                </a:lnTo>
                <a:lnTo>
                  <a:pt x="147" y="8"/>
                </a:lnTo>
                <a:lnTo>
                  <a:pt x="151" y="8"/>
                </a:lnTo>
                <a:lnTo>
                  <a:pt x="150" y="8"/>
                </a:lnTo>
                <a:lnTo>
                  <a:pt x="148" y="8"/>
                </a:lnTo>
                <a:lnTo>
                  <a:pt x="151" y="9"/>
                </a:lnTo>
                <a:lnTo>
                  <a:pt x="150" y="11"/>
                </a:lnTo>
                <a:lnTo>
                  <a:pt x="152" y="11"/>
                </a:lnTo>
                <a:lnTo>
                  <a:pt x="153" y="10"/>
                </a:lnTo>
                <a:lnTo>
                  <a:pt x="153" y="9"/>
                </a:lnTo>
                <a:lnTo>
                  <a:pt x="154" y="8"/>
                </a:lnTo>
                <a:lnTo>
                  <a:pt x="158" y="9"/>
                </a:lnTo>
                <a:lnTo>
                  <a:pt x="158" y="10"/>
                </a:lnTo>
                <a:lnTo>
                  <a:pt x="159" y="11"/>
                </a:lnTo>
                <a:lnTo>
                  <a:pt x="158" y="11"/>
                </a:lnTo>
                <a:lnTo>
                  <a:pt x="157" y="11"/>
                </a:lnTo>
                <a:lnTo>
                  <a:pt x="157" y="12"/>
                </a:lnTo>
                <a:lnTo>
                  <a:pt x="158" y="13"/>
                </a:lnTo>
                <a:lnTo>
                  <a:pt x="160" y="14"/>
                </a:lnTo>
                <a:lnTo>
                  <a:pt x="160" y="15"/>
                </a:lnTo>
                <a:lnTo>
                  <a:pt x="161" y="14"/>
                </a:lnTo>
                <a:lnTo>
                  <a:pt x="163" y="14"/>
                </a:lnTo>
                <a:lnTo>
                  <a:pt x="163" y="13"/>
                </a:lnTo>
                <a:lnTo>
                  <a:pt x="164" y="12"/>
                </a:lnTo>
                <a:lnTo>
                  <a:pt x="165" y="10"/>
                </a:lnTo>
                <a:lnTo>
                  <a:pt x="168" y="10"/>
                </a:lnTo>
                <a:lnTo>
                  <a:pt x="167" y="10"/>
                </a:lnTo>
                <a:lnTo>
                  <a:pt x="167" y="9"/>
                </a:lnTo>
                <a:lnTo>
                  <a:pt x="169" y="9"/>
                </a:lnTo>
                <a:lnTo>
                  <a:pt x="166" y="8"/>
                </a:lnTo>
                <a:lnTo>
                  <a:pt x="166" y="7"/>
                </a:lnTo>
                <a:lnTo>
                  <a:pt x="165" y="6"/>
                </a:lnTo>
                <a:lnTo>
                  <a:pt x="175" y="7"/>
                </a:lnTo>
                <a:lnTo>
                  <a:pt x="174" y="7"/>
                </a:lnTo>
                <a:lnTo>
                  <a:pt x="175" y="8"/>
                </a:lnTo>
                <a:lnTo>
                  <a:pt x="173" y="8"/>
                </a:lnTo>
                <a:lnTo>
                  <a:pt x="175" y="8"/>
                </a:lnTo>
                <a:lnTo>
                  <a:pt x="178" y="8"/>
                </a:lnTo>
                <a:lnTo>
                  <a:pt x="176" y="9"/>
                </a:lnTo>
                <a:lnTo>
                  <a:pt x="178" y="9"/>
                </a:lnTo>
                <a:lnTo>
                  <a:pt x="178" y="10"/>
                </a:lnTo>
                <a:lnTo>
                  <a:pt x="176" y="11"/>
                </a:lnTo>
                <a:lnTo>
                  <a:pt x="174" y="11"/>
                </a:lnTo>
                <a:lnTo>
                  <a:pt x="175" y="11"/>
                </a:lnTo>
                <a:lnTo>
                  <a:pt x="175" y="12"/>
                </a:lnTo>
                <a:lnTo>
                  <a:pt x="176" y="11"/>
                </a:lnTo>
                <a:lnTo>
                  <a:pt x="175" y="12"/>
                </a:lnTo>
                <a:lnTo>
                  <a:pt x="176" y="12"/>
                </a:lnTo>
                <a:lnTo>
                  <a:pt x="178" y="14"/>
                </a:lnTo>
                <a:lnTo>
                  <a:pt x="178" y="15"/>
                </a:lnTo>
                <a:lnTo>
                  <a:pt x="176" y="15"/>
                </a:lnTo>
                <a:lnTo>
                  <a:pt x="174" y="16"/>
                </a:lnTo>
                <a:lnTo>
                  <a:pt x="172" y="17"/>
                </a:lnTo>
                <a:lnTo>
                  <a:pt x="170" y="16"/>
                </a:lnTo>
                <a:lnTo>
                  <a:pt x="170" y="15"/>
                </a:lnTo>
                <a:lnTo>
                  <a:pt x="169" y="16"/>
                </a:lnTo>
                <a:lnTo>
                  <a:pt x="169" y="15"/>
                </a:lnTo>
                <a:lnTo>
                  <a:pt x="167" y="15"/>
                </a:lnTo>
                <a:lnTo>
                  <a:pt x="168" y="15"/>
                </a:lnTo>
                <a:lnTo>
                  <a:pt x="167" y="15"/>
                </a:lnTo>
                <a:lnTo>
                  <a:pt x="168" y="15"/>
                </a:lnTo>
                <a:lnTo>
                  <a:pt x="169" y="16"/>
                </a:lnTo>
                <a:lnTo>
                  <a:pt x="168" y="16"/>
                </a:lnTo>
                <a:lnTo>
                  <a:pt x="170" y="16"/>
                </a:lnTo>
                <a:lnTo>
                  <a:pt x="171" y="17"/>
                </a:lnTo>
                <a:lnTo>
                  <a:pt x="169" y="17"/>
                </a:lnTo>
                <a:lnTo>
                  <a:pt x="168" y="17"/>
                </a:lnTo>
                <a:lnTo>
                  <a:pt x="169" y="17"/>
                </a:lnTo>
                <a:lnTo>
                  <a:pt x="167" y="17"/>
                </a:lnTo>
                <a:lnTo>
                  <a:pt x="166" y="16"/>
                </a:lnTo>
                <a:lnTo>
                  <a:pt x="162" y="17"/>
                </a:lnTo>
                <a:lnTo>
                  <a:pt x="164" y="17"/>
                </a:lnTo>
                <a:lnTo>
                  <a:pt x="161" y="20"/>
                </a:lnTo>
                <a:lnTo>
                  <a:pt x="160" y="20"/>
                </a:lnTo>
                <a:lnTo>
                  <a:pt x="158" y="20"/>
                </a:lnTo>
                <a:lnTo>
                  <a:pt x="156" y="19"/>
                </a:lnTo>
                <a:lnTo>
                  <a:pt x="157" y="19"/>
                </a:lnTo>
                <a:lnTo>
                  <a:pt x="153" y="18"/>
                </a:lnTo>
                <a:lnTo>
                  <a:pt x="152" y="18"/>
                </a:lnTo>
                <a:lnTo>
                  <a:pt x="153" y="19"/>
                </a:lnTo>
                <a:lnTo>
                  <a:pt x="148" y="18"/>
                </a:lnTo>
                <a:lnTo>
                  <a:pt x="152" y="19"/>
                </a:lnTo>
                <a:lnTo>
                  <a:pt x="155" y="20"/>
                </a:lnTo>
                <a:lnTo>
                  <a:pt x="161" y="20"/>
                </a:lnTo>
                <a:lnTo>
                  <a:pt x="161" y="21"/>
                </a:lnTo>
                <a:lnTo>
                  <a:pt x="158" y="24"/>
                </a:lnTo>
                <a:lnTo>
                  <a:pt x="156" y="24"/>
                </a:lnTo>
                <a:lnTo>
                  <a:pt x="154" y="23"/>
                </a:lnTo>
                <a:lnTo>
                  <a:pt x="155" y="24"/>
                </a:lnTo>
                <a:lnTo>
                  <a:pt x="153" y="24"/>
                </a:lnTo>
                <a:lnTo>
                  <a:pt x="154" y="24"/>
                </a:lnTo>
                <a:lnTo>
                  <a:pt x="153" y="24"/>
                </a:lnTo>
                <a:lnTo>
                  <a:pt x="153" y="23"/>
                </a:lnTo>
                <a:lnTo>
                  <a:pt x="152" y="24"/>
                </a:lnTo>
                <a:lnTo>
                  <a:pt x="153" y="24"/>
                </a:lnTo>
                <a:lnTo>
                  <a:pt x="151" y="24"/>
                </a:lnTo>
                <a:lnTo>
                  <a:pt x="152" y="25"/>
                </a:lnTo>
                <a:lnTo>
                  <a:pt x="146" y="25"/>
                </a:lnTo>
                <a:lnTo>
                  <a:pt x="141" y="23"/>
                </a:lnTo>
                <a:lnTo>
                  <a:pt x="142" y="24"/>
                </a:lnTo>
                <a:lnTo>
                  <a:pt x="141" y="24"/>
                </a:lnTo>
                <a:lnTo>
                  <a:pt x="142" y="25"/>
                </a:lnTo>
                <a:lnTo>
                  <a:pt x="143" y="25"/>
                </a:lnTo>
                <a:lnTo>
                  <a:pt x="142" y="24"/>
                </a:lnTo>
                <a:lnTo>
                  <a:pt x="146" y="25"/>
                </a:lnTo>
                <a:lnTo>
                  <a:pt x="145" y="25"/>
                </a:lnTo>
                <a:lnTo>
                  <a:pt x="147" y="25"/>
                </a:lnTo>
                <a:lnTo>
                  <a:pt x="150" y="26"/>
                </a:lnTo>
                <a:lnTo>
                  <a:pt x="150" y="27"/>
                </a:lnTo>
                <a:lnTo>
                  <a:pt x="148" y="28"/>
                </a:lnTo>
                <a:lnTo>
                  <a:pt x="145" y="28"/>
                </a:lnTo>
                <a:lnTo>
                  <a:pt x="147" y="28"/>
                </a:lnTo>
                <a:lnTo>
                  <a:pt x="144" y="28"/>
                </a:lnTo>
                <a:lnTo>
                  <a:pt x="145" y="29"/>
                </a:lnTo>
                <a:lnTo>
                  <a:pt x="143" y="29"/>
                </a:lnTo>
                <a:lnTo>
                  <a:pt x="144" y="29"/>
                </a:lnTo>
                <a:lnTo>
                  <a:pt x="142" y="30"/>
                </a:lnTo>
                <a:lnTo>
                  <a:pt x="143" y="30"/>
                </a:lnTo>
                <a:lnTo>
                  <a:pt x="142" y="30"/>
                </a:lnTo>
                <a:lnTo>
                  <a:pt x="142" y="31"/>
                </a:lnTo>
                <a:lnTo>
                  <a:pt x="140" y="31"/>
                </a:lnTo>
                <a:lnTo>
                  <a:pt x="141" y="32"/>
                </a:lnTo>
                <a:lnTo>
                  <a:pt x="138" y="34"/>
                </a:lnTo>
                <a:lnTo>
                  <a:pt x="138" y="36"/>
                </a:lnTo>
                <a:lnTo>
                  <a:pt x="138" y="38"/>
                </a:lnTo>
                <a:lnTo>
                  <a:pt x="138" y="39"/>
                </a:lnTo>
                <a:lnTo>
                  <a:pt x="139" y="40"/>
                </a:lnTo>
                <a:lnTo>
                  <a:pt x="140" y="39"/>
                </a:lnTo>
                <a:lnTo>
                  <a:pt x="139" y="41"/>
                </a:lnTo>
                <a:lnTo>
                  <a:pt x="140" y="39"/>
                </a:lnTo>
                <a:lnTo>
                  <a:pt x="143" y="40"/>
                </a:lnTo>
                <a:lnTo>
                  <a:pt x="145" y="44"/>
                </a:lnTo>
                <a:lnTo>
                  <a:pt x="144" y="45"/>
                </a:lnTo>
                <a:lnTo>
                  <a:pt x="150" y="44"/>
                </a:lnTo>
                <a:lnTo>
                  <a:pt x="156" y="45"/>
                </a:lnTo>
                <a:lnTo>
                  <a:pt x="158" y="47"/>
                </a:lnTo>
                <a:lnTo>
                  <a:pt x="160" y="48"/>
                </a:lnTo>
                <a:lnTo>
                  <a:pt x="165" y="49"/>
                </a:lnTo>
                <a:lnTo>
                  <a:pt x="167" y="50"/>
                </a:lnTo>
                <a:lnTo>
                  <a:pt x="166" y="51"/>
                </a:lnTo>
                <a:lnTo>
                  <a:pt x="167" y="50"/>
                </a:lnTo>
                <a:lnTo>
                  <a:pt x="175" y="51"/>
                </a:lnTo>
                <a:lnTo>
                  <a:pt x="175" y="53"/>
                </a:lnTo>
                <a:lnTo>
                  <a:pt x="176" y="54"/>
                </a:lnTo>
                <a:lnTo>
                  <a:pt x="176" y="56"/>
                </a:lnTo>
                <a:lnTo>
                  <a:pt x="175" y="57"/>
                </a:lnTo>
                <a:lnTo>
                  <a:pt x="177" y="59"/>
                </a:lnTo>
                <a:lnTo>
                  <a:pt x="176" y="59"/>
                </a:lnTo>
                <a:lnTo>
                  <a:pt x="178" y="59"/>
                </a:lnTo>
                <a:lnTo>
                  <a:pt x="180" y="61"/>
                </a:lnTo>
                <a:lnTo>
                  <a:pt x="181" y="62"/>
                </a:lnTo>
                <a:lnTo>
                  <a:pt x="179" y="63"/>
                </a:lnTo>
                <a:lnTo>
                  <a:pt x="181" y="62"/>
                </a:lnTo>
                <a:lnTo>
                  <a:pt x="183" y="62"/>
                </a:lnTo>
                <a:lnTo>
                  <a:pt x="184" y="64"/>
                </a:lnTo>
                <a:lnTo>
                  <a:pt x="184" y="63"/>
                </a:lnTo>
                <a:lnTo>
                  <a:pt x="183" y="62"/>
                </a:lnTo>
                <a:lnTo>
                  <a:pt x="184" y="61"/>
                </a:lnTo>
                <a:lnTo>
                  <a:pt x="185" y="61"/>
                </a:lnTo>
                <a:lnTo>
                  <a:pt x="186" y="62"/>
                </a:lnTo>
                <a:lnTo>
                  <a:pt x="186" y="61"/>
                </a:lnTo>
                <a:lnTo>
                  <a:pt x="185" y="60"/>
                </a:lnTo>
                <a:lnTo>
                  <a:pt x="186" y="59"/>
                </a:lnTo>
                <a:lnTo>
                  <a:pt x="187" y="58"/>
                </a:lnTo>
                <a:lnTo>
                  <a:pt x="186" y="58"/>
                </a:lnTo>
                <a:lnTo>
                  <a:pt x="186" y="57"/>
                </a:lnTo>
                <a:lnTo>
                  <a:pt x="185" y="57"/>
                </a:lnTo>
                <a:lnTo>
                  <a:pt x="185" y="56"/>
                </a:lnTo>
                <a:lnTo>
                  <a:pt x="185" y="55"/>
                </a:lnTo>
                <a:lnTo>
                  <a:pt x="185" y="54"/>
                </a:lnTo>
                <a:lnTo>
                  <a:pt x="185" y="53"/>
                </a:lnTo>
                <a:lnTo>
                  <a:pt x="184" y="53"/>
                </a:lnTo>
                <a:lnTo>
                  <a:pt x="184" y="52"/>
                </a:lnTo>
                <a:lnTo>
                  <a:pt x="183" y="52"/>
                </a:lnTo>
                <a:lnTo>
                  <a:pt x="189" y="50"/>
                </a:lnTo>
                <a:lnTo>
                  <a:pt x="192" y="48"/>
                </a:lnTo>
                <a:lnTo>
                  <a:pt x="192" y="47"/>
                </a:lnTo>
                <a:lnTo>
                  <a:pt x="192" y="44"/>
                </a:lnTo>
                <a:lnTo>
                  <a:pt x="191" y="42"/>
                </a:lnTo>
                <a:lnTo>
                  <a:pt x="190" y="41"/>
                </a:lnTo>
                <a:lnTo>
                  <a:pt x="186" y="40"/>
                </a:lnTo>
                <a:lnTo>
                  <a:pt x="187" y="40"/>
                </a:lnTo>
                <a:lnTo>
                  <a:pt x="186" y="39"/>
                </a:lnTo>
                <a:lnTo>
                  <a:pt x="187" y="39"/>
                </a:lnTo>
                <a:lnTo>
                  <a:pt x="189" y="38"/>
                </a:lnTo>
                <a:lnTo>
                  <a:pt x="188" y="38"/>
                </a:lnTo>
                <a:lnTo>
                  <a:pt x="189" y="37"/>
                </a:lnTo>
                <a:lnTo>
                  <a:pt x="190" y="37"/>
                </a:lnTo>
                <a:lnTo>
                  <a:pt x="190" y="36"/>
                </a:lnTo>
                <a:lnTo>
                  <a:pt x="192" y="35"/>
                </a:lnTo>
                <a:lnTo>
                  <a:pt x="189" y="36"/>
                </a:lnTo>
                <a:lnTo>
                  <a:pt x="190" y="35"/>
                </a:lnTo>
                <a:lnTo>
                  <a:pt x="189" y="35"/>
                </a:lnTo>
                <a:lnTo>
                  <a:pt x="190" y="34"/>
                </a:lnTo>
                <a:lnTo>
                  <a:pt x="189" y="34"/>
                </a:lnTo>
                <a:lnTo>
                  <a:pt x="190" y="34"/>
                </a:lnTo>
                <a:lnTo>
                  <a:pt x="187" y="34"/>
                </a:lnTo>
                <a:lnTo>
                  <a:pt x="189" y="32"/>
                </a:lnTo>
                <a:lnTo>
                  <a:pt x="190" y="31"/>
                </a:lnTo>
                <a:lnTo>
                  <a:pt x="188" y="31"/>
                </a:lnTo>
                <a:lnTo>
                  <a:pt x="187" y="29"/>
                </a:lnTo>
                <a:lnTo>
                  <a:pt x="190" y="28"/>
                </a:lnTo>
                <a:lnTo>
                  <a:pt x="195" y="29"/>
                </a:lnTo>
                <a:lnTo>
                  <a:pt x="194" y="29"/>
                </a:lnTo>
                <a:lnTo>
                  <a:pt x="196" y="29"/>
                </a:lnTo>
                <a:lnTo>
                  <a:pt x="198" y="30"/>
                </a:lnTo>
                <a:lnTo>
                  <a:pt x="198" y="29"/>
                </a:lnTo>
                <a:lnTo>
                  <a:pt x="201" y="28"/>
                </a:lnTo>
                <a:lnTo>
                  <a:pt x="204" y="30"/>
                </a:lnTo>
                <a:lnTo>
                  <a:pt x="204" y="31"/>
                </a:lnTo>
                <a:lnTo>
                  <a:pt x="205" y="30"/>
                </a:lnTo>
                <a:lnTo>
                  <a:pt x="206" y="31"/>
                </a:lnTo>
                <a:close/>
              </a:path>
            </a:pathLst>
          </a:custGeom>
          <a:noFill/>
          <a:ln w="9525">
            <a:noFill/>
            <a:round/>
            <a:headEnd/>
            <a:tailEnd/>
          </a:ln>
        </xdr:spPr>
      </xdr:sp>
      <xdr:sp macro="" textlink="">
        <xdr:nvSpPr>
          <xdr:cNvPr id="74" name="Freeform 18">
            <a:hlinkClick xmlns:r="http://schemas.openxmlformats.org/officeDocument/2006/relationships" r:id="rId17" tooltip="Korea, Republic of - 282,111"/>
          </xdr:cNvPr>
          <xdr:cNvSpPr>
            <a:spLocks/>
          </xdr:cNvSpPr>
        </xdr:nvSpPr>
        <xdr:spPr bwMode="auto">
          <a:xfrm>
            <a:off x="1205" y="208"/>
            <a:ext cx="11" cy="13"/>
          </a:xfrm>
          <a:custGeom>
            <a:avLst/>
            <a:gdLst/>
            <a:ahLst/>
            <a:cxnLst>
              <a:cxn ang="0">
                <a:pos x="7" y="0"/>
              </a:cxn>
              <a:cxn ang="0">
                <a:pos x="6" y="1"/>
              </a:cxn>
              <a:cxn ang="0">
                <a:pos x="5" y="1"/>
              </a:cxn>
              <a:cxn ang="0">
                <a:pos x="4" y="1"/>
              </a:cxn>
              <a:cxn ang="0">
                <a:pos x="3" y="1"/>
              </a:cxn>
              <a:cxn ang="0">
                <a:pos x="2" y="2"/>
              </a:cxn>
              <a:cxn ang="0">
                <a:pos x="1" y="2"/>
              </a:cxn>
              <a:cxn ang="0">
                <a:pos x="1" y="3"/>
              </a:cxn>
              <a:cxn ang="0">
                <a:pos x="2" y="3"/>
              </a:cxn>
              <a:cxn ang="0">
                <a:pos x="3" y="4"/>
              </a:cxn>
              <a:cxn ang="0">
                <a:pos x="2" y="4"/>
              </a:cxn>
              <a:cxn ang="0">
                <a:pos x="3" y="4"/>
              </a:cxn>
              <a:cxn ang="0">
                <a:pos x="2" y="4"/>
              </a:cxn>
              <a:cxn ang="0">
                <a:pos x="3" y="5"/>
              </a:cxn>
              <a:cxn ang="0">
                <a:pos x="2" y="5"/>
              </a:cxn>
              <a:cxn ang="0">
                <a:pos x="2" y="4"/>
              </a:cxn>
              <a:cxn ang="0">
                <a:pos x="2" y="5"/>
              </a:cxn>
              <a:cxn ang="0">
                <a:pos x="1" y="4"/>
              </a:cxn>
              <a:cxn ang="0">
                <a:pos x="0" y="5"/>
              </a:cxn>
              <a:cxn ang="0">
                <a:pos x="1" y="6"/>
              </a:cxn>
              <a:cxn ang="0">
                <a:pos x="2" y="5"/>
              </a:cxn>
              <a:cxn ang="0">
                <a:pos x="2" y="7"/>
              </a:cxn>
              <a:cxn ang="0">
                <a:pos x="3" y="7"/>
              </a:cxn>
              <a:cxn ang="0">
                <a:pos x="2" y="7"/>
              </a:cxn>
              <a:cxn ang="0">
                <a:pos x="2" y="8"/>
              </a:cxn>
              <a:cxn ang="0">
                <a:pos x="2" y="9"/>
              </a:cxn>
              <a:cxn ang="0">
                <a:pos x="1" y="9"/>
              </a:cxn>
              <a:cxn ang="0">
                <a:pos x="1" y="10"/>
              </a:cxn>
              <a:cxn ang="0">
                <a:pos x="2" y="10"/>
              </a:cxn>
              <a:cxn ang="0">
                <a:pos x="1" y="10"/>
              </a:cxn>
              <a:cxn ang="0">
                <a:pos x="1" y="11"/>
              </a:cxn>
              <a:cxn ang="0">
                <a:pos x="1" y="12"/>
              </a:cxn>
              <a:cxn ang="0">
                <a:pos x="0" y="12"/>
              </a:cxn>
              <a:cxn ang="0">
                <a:pos x="1" y="12"/>
              </a:cxn>
              <a:cxn ang="0">
                <a:pos x="2" y="13"/>
              </a:cxn>
              <a:cxn ang="0">
                <a:pos x="2" y="12"/>
              </a:cxn>
              <a:cxn ang="0">
                <a:pos x="3" y="12"/>
              </a:cxn>
              <a:cxn ang="0">
                <a:pos x="4" y="12"/>
              </a:cxn>
              <a:cxn ang="0">
                <a:pos x="5" y="12"/>
              </a:cxn>
              <a:cxn ang="0">
                <a:pos x="4" y="11"/>
              </a:cxn>
              <a:cxn ang="0">
                <a:pos x="5" y="12"/>
              </a:cxn>
              <a:cxn ang="0">
                <a:pos x="5" y="11"/>
              </a:cxn>
              <a:cxn ang="0">
                <a:pos x="6" y="11"/>
              </a:cxn>
              <a:cxn ang="0">
                <a:pos x="7" y="11"/>
              </a:cxn>
              <a:cxn ang="0">
                <a:pos x="8" y="11"/>
              </a:cxn>
              <a:cxn ang="0">
                <a:pos x="8" y="10"/>
              </a:cxn>
              <a:cxn ang="0">
                <a:pos x="9" y="10"/>
              </a:cxn>
              <a:cxn ang="0">
                <a:pos x="10" y="9"/>
              </a:cxn>
              <a:cxn ang="0">
                <a:pos x="11" y="7"/>
              </a:cxn>
              <a:cxn ang="0">
                <a:pos x="10" y="7"/>
              </a:cxn>
              <a:cxn ang="0">
                <a:pos x="10" y="5"/>
              </a:cxn>
              <a:cxn ang="0">
                <a:pos x="10" y="4"/>
              </a:cxn>
              <a:cxn ang="0">
                <a:pos x="8" y="1"/>
              </a:cxn>
              <a:cxn ang="0">
                <a:pos x="7" y="0"/>
              </a:cxn>
            </a:cxnLst>
            <a:rect l="0" t="0" r="r" b="b"/>
            <a:pathLst>
              <a:path w="11" h="13">
                <a:moveTo>
                  <a:pt x="7" y="0"/>
                </a:moveTo>
                <a:lnTo>
                  <a:pt x="6" y="1"/>
                </a:lnTo>
                <a:lnTo>
                  <a:pt x="5" y="1"/>
                </a:lnTo>
                <a:lnTo>
                  <a:pt x="4" y="1"/>
                </a:lnTo>
                <a:lnTo>
                  <a:pt x="3" y="1"/>
                </a:lnTo>
                <a:lnTo>
                  <a:pt x="2" y="2"/>
                </a:lnTo>
                <a:lnTo>
                  <a:pt x="1" y="2"/>
                </a:lnTo>
                <a:lnTo>
                  <a:pt x="1" y="3"/>
                </a:lnTo>
                <a:lnTo>
                  <a:pt x="2" y="3"/>
                </a:lnTo>
                <a:lnTo>
                  <a:pt x="3" y="4"/>
                </a:lnTo>
                <a:lnTo>
                  <a:pt x="2" y="4"/>
                </a:lnTo>
                <a:lnTo>
                  <a:pt x="3" y="4"/>
                </a:lnTo>
                <a:lnTo>
                  <a:pt x="2" y="4"/>
                </a:lnTo>
                <a:lnTo>
                  <a:pt x="3" y="5"/>
                </a:lnTo>
                <a:lnTo>
                  <a:pt x="2" y="5"/>
                </a:lnTo>
                <a:lnTo>
                  <a:pt x="2" y="4"/>
                </a:lnTo>
                <a:lnTo>
                  <a:pt x="2" y="5"/>
                </a:lnTo>
                <a:lnTo>
                  <a:pt x="1" y="4"/>
                </a:lnTo>
                <a:lnTo>
                  <a:pt x="0" y="5"/>
                </a:lnTo>
                <a:lnTo>
                  <a:pt x="1" y="6"/>
                </a:lnTo>
                <a:lnTo>
                  <a:pt x="2" y="5"/>
                </a:lnTo>
                <a:lnTo>
                  <a:pt x="2" y="7"/>
                </a:lnTo>
                <a:lnTo>
                  <a:pt x="3" y="7"/>
                </a:lnTo>
                <a:lnTo>
                  <a:pt x="2" y="7"/>
                </a:lnTo>
                <a:lnTo>
                  <a:pt x="2" y="8"/>
                </a:lnTo>
                <a:lnTo>
                  <a:pt x="2" y="9"/>
                </a:lnTo>
                <a:lnTo>
                  <a:pt x="1" y="9"/>
                </a:lnTo>
                <a:lnTo>
                  <a:pt x="1" y="10"/>
                </a:lnTo>
                <a:lnTo>
                  <a:pt x="2" y="10"/>
                </a:lnTo>
                <a:lnTo>
                  <a:pt x="1" y="10"/>
                </a:lnTo>
                <a:lnTo>
                  <a:pt x="1" y="11"/>
                </a:lnTo>
                <a:lnTo>
                  <a:pt x="1" y="12"/>
                </a:lnTo>
                <a:lnTo>
                  <a:pt x="0" y="12"/>
                </a:lnTo>
                <a:lnTo>
                  <a:pt x="1" y="12"/>
                </a:lnTo>
                <a:lnTo>
                  <a:pt x="2" y="13"/>
                </a:lnTo>
                <a:lnTo>
                  <a:pt x="2" y="12"/>
                </a:lnTo>
                <a:lnTo>
                  <a:pt x="3" y="12"/>
                </a:lnTo>
                <a:lnTo>
                  <a:pt x="4" y="12"/>
                </a:lnTo>
                <a:lnTo>
                  <a:pt x="5" y="12"/>
                </a:lnTo>
                <a:lnTo>
                  <a:pt x="4" y="11"/>
                </a:lnTo>
                <a:lnTo>
                  <a:pt x="5" y="12"/>
                </a:lnTo>
                <a:lnTo>
                  <a:pt x="5" y="11"/>
                </a:lnTo>
                <a:lnTo>
                  <a:pt x="6" y="11"/>
                </a:lnTo>
                <a:lnTo>
                  <a:pt x="7" y="11"/>
                </a:lnTo>
                <a:lnTo>
                  <a:pt x="8" y="11"/>
                </a:lnTo>
                <a:lnTo>
                  <a:pt x="8" y="10"/>
                </a:lnTo>
                <a:lnTo>
                  <a:pt x="9" y="10"/>
                </a:lnTo>
                <a:lnTo>
                  <a:pt x="10" y="9"/>
                </a:lnTo>
                <a:lnTo>
                  <a:pt x="11" y="7"/>
                </a:lnTo>
                <a:lnTo>
                  <a:pt x="10" y="7"/>
                </a:lnTo>
                <a:lnTo>
                  <a:pt x="10" y="5"/>
                </a:lnTo>
                <a:lnTo>
                  <a:pt x="10" y="4"/>
                </a:lnTo>
                <a:lnTo>
                  <a:pt x="8" y="1"/>
                </a:lnTo>
                <a:lnTo>
                  <a:pt x="7" y="0"/>
                </a:lnTo>
                <a:close/>
              </a:path>
            </a:pathLst>
          </a:custGeom>
          <a:noFill/>
          <a:ln w="9525">
            <a:noFill/>
            <a:round/>
            <a:headEnd/>
            <a:tailEnd/>
          </a:ln>
        </xdr:spPr>
      </xdr:sp>
      <xdr:sp macro="" textlink="">
        <xdr:nvSpPr>
          <xdr:cNvPr id="75" name="Freeform 17">
            <a:hlinkClick xmlns:r="http://schemas.openxmlformats.org/officeDocument/2006/relationships" r:id="rId18" tooltip="Russian Federation - 329,321"/>
          </xdr:cNvPr>
          <xdr:cNvSpPr>
            <a:spLocks/>
          </xdr:cNvSpPr>
        </xdr:nvSpPr>
        <xdr:spPr bwMode="auto">
          <a:xfrm>
            <a:off x="963" y="77"/>
            <a:ext cx="62" cy="8"/>
          </a:xfrm>
          <a:custGeom>
            <a:avLst/>
            <a:gdLst/>
            <a:ahLst/>
            <a:cxnLst>
              <a:cxn ang="0">
                <a:pos x="62" y="5"/>
              </a:cxn>
              <a:cxn ang="0">
                <a:pos x="58" y="1"/>
              </a:cxn>
              <a:cxn ang="0">
                <a:pos x="50" y="0"/>
              </a:cxn>
              <a:cxn ang="0">
                <a:pos x="46" y="0"/>
              </a:cxn>
              <a:cxn ang="0">
                <a:pos x="41" y="2"/>
              </a:cxn>
              <a:cxn ang="0">
                <a:pos x="39" y="2"/>
              </a:cxn>
              <a:cxn ang="0">
                <a:pos x="32" y="4"/>
              </a:cxn>
              <a:cxn ang="0">
                <a:pos x="19" y="4"/>
              </a:cxn>
              <a:cxn ang="0">
                <a:pos x="15" y="5"/>
              </a:cxn>
              <a:cxn ang="0">
                <a:pos x="10" y="5"/>
              </a:cxn>
              <a:cxn ang="0">
                <a:pos x="0" y="6"/>
              </a:cxn>
              <a:cxn ang="0">
                <a:pos x="4" y="6"/>
              </a:cxn>
              <a:cxn ang="0">
                <a:pos x="6" y="6"/>
              </a:cxn>
              <a:cxn ang="0">
                <a:pos x="10" y="7"/>
              </a:cxn>
              <a:cxn ang="0">
                <a:pos x="14" y="7"/>
              </a:cxn>
              <a:cxn ang="0">
                <a:pos x="20" y="8"/>
              </a:cxn>
              <a:cxn ang="0">
                <a:pos x="24" y="6"/>
              </a:cxn>
              <a:cxn ang="0">
                <a:pos x="29" y="6"/>
              </a:cxn>
              <a:cxn ang="0">
                <a:pos x="38" y="7"/>
              </a:cxn>
              <a:cxn ang="0">
                <a:pos x="45" y="7"/>
              </a:cxn>
              <a:cxn ang="0">
                <a:pos x="49" y="6"/>
              </a:cxn>
              <a:cxn ang="0">
                <a:pos x="51" y="5"/>
              </a:cxn>
              <a:cxn ang="0">
                <a:pos x="56" y="5"/>
              </a:cxn>
              <a:cxn ang="0">
                <a:pos x="62" y="5"/>
              </a:cxn>
            </a:cxnLst>
            <a:rect l="0" t="0" r="r" b="b"/>
            <a:pathLst>
              <a:path w="62" h="8">
                <a:moveTo>
                  <a:pt x="62" y="5"/>
                </a:moveTo>
                <a:lnTo>
                  <a:pt x="58" y="1"/>
                </a:lnTo>
                <a:lnTo>
                  <a:pt x="50" y="0"/>
                </a:lnTo>
                <a:lnTo>
                  <a:pt x="46" y="0"/>
                </a:lnTo>
                <a:lnTo>
                  <a:pt x="41" y="2"/>
                </a:lnTo>
                <a:lnTo>
                  <a:pt x="39" y="2"/>
                </a:lnTo>
                <a:lnTo>
                  <a:pt x="32" y="4"/>
                </a:lnTo>
                <a:lnTo>
                  <a:pt x="19" y="4"/>
                </a:lnTo>
                <a:lnTo>
                  <a:pt x="15" y="5"/>
                </a:lnTo>
                <a:lnTo>
                  <a:pt x="10" y="5"/>
                </a:lnTo>
                <a:lnTo>
                  <a:pt x="0" y="6"/>
                </a:lnTo>
                <a:lnTo>
                  <a:pt x="4" y="6"/>
                </a:lnTo>
                <a:lnTo>
                  <a:pt x="6" y="6"/>
                </a:lnTo>
                <a:lnTo>
                  <a:pt x="10" y="7"/>
                </a:lnTo>
                <a:lnTo>
                  <a:pt x="14" y="7"/>
                </a:lnTo>
                <a:lnTo>
                  <a:pt x="20" y="8"/>
                </a:lnTo>
                <a:lnTo>
                  <a:pt x="24" y="6"/>
                </a:lnTo>
                <a:lnTo>
                  <a:pt x="29" y="6"/>
                </a:lnTo>
                <a:lnTo>
                  <a:pt x="38" y="7"/>
                </a:lnTo>
                <a:lnTo>
                  <a:pt x="45" y="7"/>
                </a:lnTo>
                <a:lnTo>
                  <a:pt x="49" y="6"/>
                </a:lnTo>
                <a:lnTo>
                  <a:pt x="51" y="5"/>
                </a:lnTo>
                <a:lnTo>
                  <a:pt x="56" y="5"/>
                </a:lnTo>
                <a:lnTo>
                  <a:pt x="62" y="5"/>
                </a:lnTo>
                <a:close/>
              </a:path>
            </a:pathLst>
          </a:custGeom>
          <a:noFill/>
          <a:ln w="9525">
            <a:noFill/>
            <a:round/>
            <a:headEnd/>
            <a:tailEnd/>
          </a:ln>
        </xdr:spPr>
      </xdr:sp>
      <xdr:sp macro="" textlink="">
        <xdr:nvSpPr>
          <xdr:cNvPr id="76" name="Freeform 16">
            <a:hlinkClick xmlns:r="http://schemas.openxmlformats.org/officeDocument/2006/relationships" r:id="rId18" tooltip="Russian Federation - 329,321"/>
          </xdr:cNvPr>
          <xdr:cNvSpPr>
            <a:spLocks/>
          </xdr:cNvSpPr>
        </xdr:nvSpPr>
        <xdr:spPr bwMode="auto">
          <a:xfrm>
            <a:off x="983" y="93"/>
            <a:ext cx="52" cy="20"/>
          </a:xfrm>
          <a:custGeom>
            <a:avLst/>
            <a:gdLst/>
            <a:ahLst/>
            <a:cxnLst>
              <a:cxn ang="0">
                <a:pos x="49" y="0"/>
              </a:cxn>
              <a:cxn ang="0">
                <a:pos x="46" y="1"/>
              </a:cxn>
              <a:cxn ang="0">
                <a:pos x="43" y="1"/>
              </a:cxn>
              <a:cxn ang="0">
                <a:pos x="38" y="2"/>
              </a:cxn>
              <a:cxn ang="0">
                <a:pos x="33" y="3"/>
              </a:cxn>
              <a:cxn ang="0">
                <a:pos x="29" y="3"/>
              </a:cxn>
              <a:cxn ang="0">
                <a:pos x="26" y="3"/>
              </a:cxn>
              <a:cxn ang="0">
                <a:pos x="20" y="4"/>
              </a:cxn>
              <a:cxn ang="0">
                <a:pos x="18" y="5"/>
              </a:cxn>
              <a:cxn ang="0">
                <a:pos x="15" y="5"/>
              </a:cxn>
              <a:cxn ang="0">
                <a:pos x="13" y="6"/>
              </a:cxn>
              <a:cxn ang="0">
                <a:pos x="11" y="8"/>
              </a:cxn>
              <a:cxn ang="0">
                <a:pos x="7" y="10"/>
              </a:cxn>
              <a:cxn ang="0">
                <a:pos x="4" y="13"/>
              </a:cxn>
              <a:cxn ang="0">
                <a:pos x="4" y="14"/>
              </a:cxn>
              <a:cxn ang="0">
                <a:pos x="0" y="15"/>
              </a:cxn>
              <a:cxn ang="0">
                <a:pos x="0" y="16"/>
              </a:cxn>
              <a:cxn ang="0">
                <a:pos x="2" y="17"/>
              </a:cxn>
              <a:cxn ang="0">
                <a:pos x="4" y="18"/>
              </a:cxn>
              <a:cxn ang="0">
                <a:pos x="7" y="18"/>
              </a:cxn>
              <a:cxn ang="0">
                <a:pos x="12" y="19"/>
              </a:cxn>
              <a:cxn ang="0">
                <a:pos x="15" y="20"/>
              </a:cxn>
              <a:cxn ang="0">
                <a:pos x="18" y="19"/>
              </a:cxn>
              <a:cxn ang="0">
                <a:pos x="14" y="18"/>
              </a:cxn>
              <a:cxn ang="0">
                <a:pos x="12" y="15"/>
              </a:cxn>
              <a:cxn ang="0">
                <a:pos x="14" y="12"/>
              </a:cxn>
              <a:cxn ang="0">
                <a:pos x="20" y="9"/>
              </a:cxn>
              <a:cxn ang="0">
                <a:pos x="25" y="7"/>
              </a:cxn>
              <a:cxn ang="0">
                <a:pos x="30" y="6"/>
              </a:cxn>
              <a:cxn ang="0">
                <a:pos x="36" y="4"/>
              </a:cxn>
              <a:cxn ang="0">
                <a:pos x="42" y="4"/>
              </a:cxn>
              <a:cxn ang="0">
                <a:pos x="49" y="3"/>
              </a:cxn>
              <a:cxn ang="0">
                <a:pos x="52" y="2"/>
              </a:cxn>
              <a:cxn ang="0">
                <a:pos x="49" y="0"/>
              </a:cxn>
            </a:cxnLst>
            <a:rect l="0" t="0" r="r" b="b"/>
            <a:pathLst>
              <a:path w="52" h="20">
                <a:moveTo>
                  <a:pt x="49" y="0"/>
                </a:moveTo>
                <a:lnTo>
                  <a:pt x="46" y="1"/>
                </a:lnTo>
                <a:lnTo>
                  <a:pt x="43" y="1"/>
                </a:lnTo>
                <a:lnTo>
                  <a:pt x="38" y="2"/>
                </a:lnTo>
                <a:lnTo>
                  <a:pt x="33" y="3"/>
                </a:lnTo>
                <a:lnTo>
                  <a:pt x="29" y="3"/>
                </a:lnTo>
                <a:lnTo>
                  <a:pt x="26" y="3"/>
                </a:lnTo>
                <a:lnTo>
                  <a:pt x="20" y="4"/>
                </a:lnTo>
                <a:lnTo>
                  <a:pt x="18" y="5"/>
                </a:lnTo>
                <a:lnTo>
                  <a:pt x="15" y="5"/>
                </a:lnTo>
                <a:lnTo>
                  <a:pt x="13" y="6"/>
                </a:lnTo>
                <a:lnTo>
                  <a:pt x="11" y="8"/>
                </a:lnTo>
                <a:lnTo>
                  <a:pt x="7" y="10"/>
                </a:lnTo>
                <a:lnTo>
                  <a:pt x="4" y="13"/>
                </a:lnTo>
                <a:lnTo>
                  <a:pt x="4" y="14"/>
                </a:lnTo>
                <a:lnTo>
                  <a:pt x="0" y="15"/>
                </a:lnTo>
                <a:lnTo>
                  <a:pt x="0" y="16"/>
                </a:lnTo>
                <a:lnTo>
                  <a:pt x="2" y="17"/>
                </a:lnTo>
                <a:lnTo>
                  <a:pt x="4" y="18"/>
                </a:lnTo>
                <a:lnTo>
                  <a:pt x="7" y="18"/>
                </a:lnTo>
                <a:lnTo>
                  <a:pt x="12" y="19"/>
                </a:lnTo>
                <a:lnTo>
                  <a:pt x="15" y="20"/>
                </a:lnTo>
                <a:lnTo>
                  <a:pt x="18" y="19"/>
                </a:lnTo>
                <a:lnTo>
                  <a:pt x="14" y="18"/>
                </a:lnTo>
                <a:lnTo>
                  <a:pt x="12" y="15"/>
                </a:lnTo>
                <a:lnTo>
                  <a:pt x="14" y="12"/>
                </a:lnTo>
                <a:lnTo>
                  <a:pt x="20" y="9"/>
                </a:lnTo>
                <a:lnTo>
                  <a:pt x="25" y="7"/>
                </a:lnTo>
                <a:lnTo>
                  <a:pt x="30" y="6"/>
                </a:lnTo>
                <a:lnTo>
                  <a:pt x="36" y="4"/>
                </a:lnTo>
                <a:lnTo>
                  <a:pt x="42" y="4"/>
                </a:lnTo>
                <a:lnTo>
                  <a:pt x="49" y="3"/>
                </a:lnTo>
                <a:lnTo>
                  <a:pt x="52" y="2"/>
                </a:lnTo>
                <a:lnTo>
                  <a:pt x="49" y="0"/>
                </a:lnTo>
                <a:close/>
              </a:path>
            </a:pathLst>
          </a:custGeom>
          <a:noFill/>
          <a:ln w="9525">
            <a:noFill/>
            <a:round/>
            <a:headEnd/>
            <a:tailEnd/>
          </a:ln>
        </xdr:spPr>
      </xdr:sp>
      <xdr:sp macro="" textlink="">
        <xdr:nvSpPr>
          <xdr:cNvPr id="77" name="Freeform 15">
            <a:hlinkClick xmlns:r="http://schemas.openxmlformats.org/officeDocument/2006/relationships" r:id="rId18" tooltip="Russian Federation - 329,321"/>
          </xdr:cNvPr>
          <xdr:cNvSpPr>
            <a:spLocks/>
          </xdr:cNvSpPr>
        </xdr:nvSpPr>
        <xdr:spPr bwMode="auto">
          <a:xfrm>
            <a:off x="1097" y="80"/>
            <a:ext cx="46" cy="10"/>
          </a:xfrm>
          <a:custGeom>
            <a:avLst/>
            <a:gdLst/>
            <a:ahLst/>
            <a:cxnLst>
              <a:cxn ang="0">
                <a:pos x="0" y="1"/>
              </a:cxn>
              <a:cxn ang="0">
                <a:pos x="4" y="5"/>
              </a:cxn>
              <a:cxn ang="0">
                <a:pos x="6" y="5"/>
              </a:cxn>
              <a:cxn ang="0">
                <a:pos x="10" y="6"/>
              </a:cxn>
              <a:cxn ang="0">
                <a:pos x="16" y="7"/>
              </a:cxn>
              <a:cxn ang="0">
                <a:pos x="20" y="7"/>
              </a:cxn>
              <a:cxn ang="0">
                <a:pos x="25" y="8"/>
              </a:cxn>
              <a:cxn ang="0">
                <a:pos x="28" y="10"/>
              </a:cxn>
              <a:cxn ang="0">
                <a:pos x="32" y="10"/>
              </a:cxn>
              <a:cxn ang="0">
                <a:pos x="41" y="9"/>
              </a:cxn>
              <a:cxn ang="0">
                <a:pos x="46" y="9"/>
              </a:cxn>
              <a:cxn ang="0">
                <a:pos x="44" y="8"/>
              </a:cxn>
              <a:cxn ang="0">
                <a:pos x="42" y="7"/>
              </a:cxn>
              <a:cxn ang="0">
                <a:pos x="39" y="7"/>
              </a:cxn>
              <a:cxn ang="0">
                <a:pos x="36" y="6"/>
              </a:cxn>
              <a:cxn ang="0">
                <a:pos x="31" y="5"/>
              </a:cxn>
              <a:cxn ang="0">
                <a:pos x="25" y="4"/>
              </a:cxn>
              <a:cxn ang="0">
                <a:pos x="25" y="2"/>
              </a:cxn>
              <a:cxn ang="0">
                <a:pos x="18" y="0"/>
              </a:cxn>
              <a:cxn ang="0">
                <a:pos x="16" y="1"/>
              </a:cxn>
              <a:cxn ang="0">
                <a:pos x="10" y="1"/>
              </a:cxn>
              <a:cxn ang="0">
                <a:pos x="6" y="1"/>
              </a:cxn>
              <a:cxn ang="0">
                <a:pos x="0" y="1"/>
              </a:cxn>
            </a:cxnLst>
            <a:rect l="0" t="0" r="r" b="b"/>
            <a:pathLst>
              <a:path w="46" h="10">
                <a:moveTo>
                  <a:pt x="0" y="1"/>
                </a:moveTo>
                <a:lnTo>
                  <a:pt x="4" y="5"/>
                </a:lnTo>
                <a:lnTo>
                  <a:pt x="6" y="5"/>
                </a:lnTo>
                <a:lnTo>
                  <a:pt x="10" y="6"/>
                </a:lnTo>
                <a:lnTo>
                  <a:pt x="16" y="7"/>
                </a:lnTo>
                <a:lnTo>
                  <a:pt x="20" y="7"/>
                </a:lnTo>
                <a:lnTo>
                  <a:pt x="25" y="8"/>
                </a:lnTo>
                <a:lnTo>
                  <a:pt x="28" y="10"/>
                </a:lnTo>
                <a:lnTo>
                  <a:pt x="32" y="10"/>
                </a:lnTo>
                <a:lnTo>
                  <a:pt x="41" y="9"/>
                </a:lnTo>
                <a:lnTo>
                  <a:pt x="46" y="9"/>
                </a:lnTo>
                <a:lnTo>
                  <a:pt x="44" y="8"/>
                </a:lnTo>
                <a:lnTo>
                  <a:pt x="42" y="7"/>
                </a:lnTo>
                <a:lnTo>
                  <a:pt x="39" y="7"/>
                </a:lnTo>
                <a:lnTo>
                  <a:pt x="36" y="6"/>
                </a:lnTo>
                <a:lnTo>
                  <a:pt x="31" y="5"/>
                </a:lnTo>
                <a:lnTo>
                  <a:pt x="25" y="4"/>
                </a:lnTo>
                <a:lnTo>
                  <a:pt x="25" y="2"/>
                </a:lnTo>
                <a:lnTo>
                  <a:pt x="18" y="0"/>
                </a:lnTo>
                <a:lnTo>
                  <a:pt x="16" y="1"/>
                </a:lnTo>
                <a:lnTo>
                  <a:pt x="10" y="1"/>
                </a:lnTo>
                <a:lnTo>
                  <a:pt x="6" y="1"/>
                </a:lnTo>
                <a:lnTo>
                  <a:pt x="0" y="1"/>
                </a:lnTo>
                <a:close/>
              </a:path>
            </a:pathLst>
          </a:custGeom>
          <a:noFill/>
          <a:ln w="9525">
            <a:noFill/>
            <a:round/>
            <a:headEnd/>
            <a:tailEnd/>
          </a:ln>
        </xdr:spPr>
      </xdr:sp>
      <xdr:sp macro="" textlink="">
        <xdr:nvSpPr>
          <xdr:cNvPr id="78" name="Freeform 14">
            <a:hlinkClick xmlns:r="http://schemas.openxmlformats.org/officeDocument/2006/relationships" r:id="rId18" tooltip="Russian Federation - 329,321"/>
          </xdr:cNvPr>
          <xdr:cNvSpPr>
            <a:spLocks/>
          </xdr:cNvSpPr>
        </xdr:nvSpPr>
        <xdr:spPr bwMode="auto">
          <a:xfrm>
            <a:off x="1252" y="161"/>
            <a:ext cx="9" cy="25"/>
          </a:xfrm>
          <a:custGeom>
            <a:avLst/>
            <a:gdLst/>
            <a:ahLst/>
            <a:cxnLst>
              <a:cxn ang="0">
                <a:pos x="0" y="3"/>
              </a:cxn>
              <a:cxn ang="0">
                <a:pos x="1" y="2"/>
              </a:cxn>
              <a:cxn ang="0">
                <a:pos x="2" y="3"/>
              </a:cxn>
              <a:cxn ang="0">
                <a:pos x="3" y="2"/>
              </a:cxn>
              <a:cxn ang="0">
                <a:pos x="2" y="2"/>
              </a:cxn>
              <a:cxn ang="0">
                <a:pos x="3" y="2"/>
              </a:cxn>
              <a:cxn ang="0">
                <a:pos x="3" y="1"/>
              </a:cxn>
              <a:cxn ang="0">
                <a:pos x="3" y="2"/>
              </a:cxn>
              <a:cxn ang="0">
                <a:pos x="3" y="1"/>
              </a:cxn>
              <a:cxn ang="0">
                <a:pos x="2" y="0"/>
              </a:cxn>
              <a:cxn ang="0">
                <a:pos x="3" y="0"/>
              </a:cxn>
              <a:cxn ang="0">
                <a:pos x="4" y="1"/>
              </a:cxn>
              <a:cxn ang="0">
                <a:pos x="3" y="1"/>
              </a:cxn>
              <a:cxn ang="0">
                <a:pos x="4" y="3"/>
              </a:cxn>
              <a:cxn ang="0">
                <a:pos x="5" y="4"/>
              </a:cxn>
              <a:cxn ang="0">
                <a:pos x="5" y="5"/>
              </a:cxn>
              <a:cxn ang="0">
                <a:pos x="4" y="6"/>
              </a:cxn>
              <a:cxn ang="0">
                <a:pos x="5" y="5"/>
              </a:cxn>
              <a:cxn ang="0">
                <a:pos x="4" y="6"/>
              </a:cxn>
              <a:cxn ang="0">
                <a:pos x="4" y="7"/>
              </a:cxn>
              <a:cxn ang="0">
                <a:pos x="5" y="8"/>
              </a:cxn>
              <a:cxn ang="0">
                <a:pos x="4" y="8"/>
              </a:cxn>
              <a:cxn ang="0">
                <a:pos x="5" y="8"/>
              </a:cxn>
              <a:cxn ang="0">
                <a:pos x="5" y="9"/>
              </a:cxn>
              <a:cxn ang="0">
                <a:pos x="6" y="12"/>
              </a:cxn>
              <a:cxn ang="0">
                <a:pos x="9" y="17"/>
              </a:cxn>
              <a:cxn ang="0">
                <a:pos x="7" y="15"/>
              </a:cxn>
              <a:cxn ang="0">
                <a:pos x="5" y="15"/>
              </a:cxn>
              <a:cxn ang="0">
                <a:pos x="6" y="15"/>
              </a:cxn>
              <a:cxn ang="0">
                <a:pos x="4" y="15"/>
              </a:cxn>
              <a:cxn ang="0">
                <a:pos x="2" y="19"/>
              </a:cxn>
              <a:cxn ang="0">
                <a:pos x="4" y="21"/>
              </a:cxn>
              <a:cxn ang="0">
                <a:pos x="4" y="23"/>
              </a:cxn>
              <a:cxn ang="0">
                <a:pos x="5" y="22"/>
              </a:cxn>
              <a:cxn ang="0">
                <a:pos x="6" y="23"/>
              </a:cxn>
              <a:cxn ang="0">
                <a:pos x="5" y="25"/>
              </a:cxn>
              <a:cxn ang="0">
                <a:pos x="5" y="23"/>
              </a:cxn>
              <a:cxn ang="0">
                <a:pos x="3" y="23"/>
              </a:cxn>
              <a:cxn ang="0">
                <a:pos x="2" y="23"/>
              </a:cxn>
              <a:cxn ang="0">
                <a:pos x="1" y="25"/>
              </a:cxn>
              <a:cxn ang="0">
                <a:pos x="0" y="23"/>
              </a:cxn>
              <a:cxn ang="0">
                <a:pos x="1" y="21"/>
              </a:cxn>
              <a:cxn ang="0">
                <a:pos x="1" y="20"/>
              </a:cxn>
              <a:cxn ang="0">
                <a:pos x="1" y="19"/>
              </a:cxn>
              <a:cxn ang="0">
                <a:pos x="0" y="16"/>
              </a:cxn>
              <a:cxn ang="0">
                <a:pos x="1" y="14"/>
              </a:cxn>
              <a:cxn ang="0">
                <a:pos x="1" y="11"/>
              </a:cxn>
              <a:cxn ang="0">
                <a:pos x="2" y="9"/>
              </a:cxn>
              <a:cxn ang="0">
                <a:pos x="0" y="7"/>
              </a:cxn>
              <a:cxn ang="0">
                <a:pos x="0" y="6"/>
              </a:cxn>
              <a:cxn ang="0">
                <a:pos x="0" y="4"/>
              </a:cxn>
              <a:cxn ang="0">
                <a:pos x="0" y="3"/>
              </a:cxn>
            </a:cxnLst>
            <a:rect l="0" t="0" r="r" b="b"/>
            <a:pathLst>
              <a:path w="9" h="25">
                <a:moveTo>
                  <a:pt x="0" y="3"/>
                </a:moveTo>
                <a:lnTo>
                  <a:pt x="1" y="2"/>
                </a:lnTo>
                <a:lnTo>
                  <a:pt x="2" y="3"/>
                </a:lnTo>
                <a:lnTo>
                  <a:pt x="3" y="2"/>
                </a:lnTo>
                <a:lnTo>
                  <a:pt x="2" y="2"/>
                </a:lnTo>
                <a:lnTo>
                  <a:pt x="3" y="2"/>
                </a:lnTo>
                <a:lnTo>
                  <a:pt x="3" y="1"/>
                </a:lnTo>
                <a:lnTo>
                  <a:pt x="3" y="2"/>
                </a:lnTo>
                <a:lnTo>
                  <a:pt x="3" y="1"/>
                </a:lnTo>
                <a:lnTo>
                  <a:pt x="2" y="0"/>
                </a:lnTo>
                <a:lnTo>
                  <a:pt x="3" y="0"/>
                </a:lnTo>
                <a:lnTo>
                  <a:pt x="4" y="1"/>
                </a:lnTo>
                <a:lnTo>
                  <a:pt x="3" y="1"/>
                </a:lnTo>
                <a:lnTo>
                  <a:pt x="4" y="3"/>
                </a:lnTo>
                <a:lnTo>
                  <a:pt x="5" y="4"/>
                </a:lnTo>
                <a:lnTo>
                  <a:pt x="5" y="5"/>
                </a:lnTo>
                <a:lnTo>
                  <a:pt x="4" y="6"/>
                </a:lnTo>
                <a:lnTo>
                  <a:pt x="5" y="5"/>
                </a:lnTo>
                <a:lnTo>
                  <a:pt x="4" y="6"/>
                </a:lnTo>
                <a:lnTo>
                  <a:pt x="4" y="7"/>
                </a:lnTo>
                <a:lnTo>
                  <a:pt x="5" y="8"/>
                </a:lnTo>
                <a:lnTo>
                  <a:pt x="4" y="8"/>
                </a:lnTo>
                <a:lnTo>
                  <a:pt x="5" y="8"/>
                </a:lnTo>
                <a:lnTo>
                  <a:pt x="5" y="9"/>
                </a:lnTo>
                <a:lnTo>
                  <a:pt x="6" y="12"/>
                </a:lnTo>
                <a:lnTo>
                  <a:pt x="9" y="17"/>
                </a:lnTo>
                <a:lnTo>
                  <a:pt x="7" y="15"/>
                </a:lnTo>
                <a:lnTo>
                  <a:pt x="5" y="15"/>
                </a:lnTo>
                <a:lnTo>
                  <a:pt x="6" y="15"/>
                </a:lnTo>
                <a:lnTo>
                  <a:pt x="4" y="15"/>
                </a:lnTo>
                <a:lnTo>
                  <a:pt x="2" y="19"/>
                </a:lnTo>
                <a:lnTo>
                  <a:pt x="4" y="21"/>
                </a:lnTo>
                <a:lnTo>
                  <a:pt x="4" y="23"/>
                </a:lnTo>
                <a:lnTo>
                  <a:pt x="5" y="22"/>
                </a:lnTo>
                <a:lnTo>
                  <a:pt x="6" y="23"/>
                </a:lnTo>
                <a:lnTo>
                  <a:pt x="5" y="25"/>
                </a:lnTo>
                <a:lnTo>
                  <a:pt x="5" y="23"/>
                </a:lnTo>
                <a:lnTo>
                  <a:pt x="3" y="23"/>
                </a:lnTo>
                <a:lnTo>
                  <a:pt x="2" y="23"/>
                </a:lnTo>
                <a:lnTo>
                  <a:pt x="1" y="25"/>
                </a:lnTo>
                <a:lnTo>
                  <a:pt x="0" y="23"/>
                </a:lnTo>
                <a:lnTo>
                  <a:pt x="1" y="21"/>
                </a:lnTo>
                <a:lnTo>
                  <a:pt x="1" y="20"/>
                </a:lnTo>
                <a:lnTo>
                  <a:pt x="1" y="19"/>
                </a:lnTo>
                <a:lnTo>
                  <a:pt x="0" y="16"/>
                </a:lnTo>
                <a:lnTo>
                  <a:pt x="1" y="14"/>
                </a:lnTo>
                <a:lnTo>
                  <a:pt x="1" y="11"/>
                </a:lnTo>
                <a:lnTo>
                  <a:pt x="2" y="9"/>
                </a:lnTo>
                <a:lnTo>
                  <a:pt x="0" y="7"/>
                </a:lnTo>
                <a:lnTo>
                  <a:pt x="0" y="6"/>
                </a:lnTo>
                <a:lnTo>
                  <a:pt x="0" y="4"/>
                </a:lnTo>
                <a:lnTo>
                  <a:pt x="0" y="3"/>
                </a:lnTo>
                <a:close/>
              </a:path>
            </a:pathLst>
          </a:custGeom>
          <a:noFill/>
          <a:ln w="9525">
            <a:noFill/>
            <a:round/>
            <a:headEnd/>
            <a:tailEnd/>
          </a:ln>
        </xdr:spPr>
      </xdr:sp>
      <xdr:sp macro="" textlink="">
        <xdr:nvSpPr>
          <xdr:cNvPr id="79" name="Freeform 13">
            <a:hlinkClick xmlns:r="http://schemas.openxmlformats.org/officeDocument/2006/relationships" r:id="rId18" tooltip="Russian Federation - 329,321"/>
          </xdr:cNvPr>
          <xdr:cNvSpPr>
            <a:spLocks/>
          </xdr:cNvSpPr>
        </xdr:nvSpPr>
        <xdr:spPr bwMode="auto">
          <a:xfrm>
            <a:off x="911" y="91"/>
            <a:ext cx="455" cy="109"/>
          </a:xfrm>
          <a:custGeom>
            <a:avLst/>
            <a:gdLst/>
            <a:ahLst/>
            <a:cxnLst>
              <a:cxn ang="0">
                <a:pos x="52" y="31"/>
              </a:cxn>
              <a:cxn ang="0">
                <a:pos x="75" y="27"/>
              </a:cxn>
              <a:cxn ang="0">
                <a:pos x="95" y="26"/>
              </a:cxn>
              <a:cxn ang="0">
                <a:pos x="124" y="26"/>
              </a:cxn>
              <a:cxn ang="0">
                <a:pos x="132" y="14"/>
              </a:cxn>
              <a:cxn ang="0">
                <a:pos x="133" y="31"/>
              </a:cxn>
              <a:cxn ang="0">
                <a:pos x="140" y="28"/>
              </a:cxn>
              <a:cxn ang="0">
                <a:pos x="138" y="23"/>
              </a:cxn>
              <a:cxn ang="0">
                <a:pos x="152" y="20"/>
              </a:cxn>
              <a:cxn ang="0">
                <a:pos x="164" y="19"/>
              </a:cxn>
              <a:cxn ang="0">
                <a:pos x="159" y="16"/>
              </a:cxn>
              <a:cxn ang="0">
                <a:pos x="179" y="11"/>
              </a:cxn>
              <a:cxn ang="0">
                <a:pos x="195" y="6"/>
              </a:cxn>
              <a:cxn ang="0">
                <a:pos x="215" y="6"/>
              </a:cxn>
              <a:cxn ang="0">
                <a:pos x="236" y="3"/>
              </a:cxn>
              <a:cxn ang="0">
                <a:pos x="257" y="6"/>
              </a:cxn>
              <a:cxn ang="0">
                <a:pos x="232" y="15"/>
              </a:cxn>
              <a:cxn ang="0">
                <a:pos x="257" y="14"/>
              </a:cxn>
              <a:cxn ang="0">
                <a:pos x="298" y="18"/>
              </a:cxn>
              <a:cxn ang="0">
                <a:pos x="312" y="19"/>
              </a:cxn>
              <a:cxn ang="0">
                <a:pos x="333" y="17"/>
              </a:cxn>
              <a:cxn ang="0">
                <a:pos x="351" y="18"/>
              </a:cxn>
              <a:cxn ang="0">
                <a:pos x="367" y="19"/>
              </a:cxn>
              <a:cxn ang="0">
                <a:pos x="400" y="26"/>
              </a:cxn>
              <a:cxn ang="0">
                <a:pos x="427" y="24"/>
              </a:cxn>
              <a:cxn ang="0">
                <a:pos x="448" y="39"/>
              </a:cxn>
              <a:cxn ang="0">
                <a:pos x="450" y="41"/>
              </a:cxn>
              <a:cxn ang="0">
                <a:pos x="439" y="47"/>
              </a:cxn>
              <a:cxn ang="0">
                <a:pos x="414" y="54"/>
              </a:cxn>
              <a:cxn ang="0">
                <a:pos x="405" y="59"/>
              </a:cxn>
              <a:cxn ang="0">
                <a:pos x="395" y="72"/>
              </a:cxn>
              <a:cxn ang="0">
                <a:pos x="386" y="59"/>
              </a:cxn>
              <a:cxn ang="0">
                <a:pos x="406" y="46"/>
              </a:cxn>
              <a:cxn ang="0">
                <a:pos x="386" y="49"/>
              </a:cxn>
              <a:cxn ang="0">
                <a:pos x="368" y="55"/>
              </a:cxn>
              <a:cxn ang="0">
                <a:pos x="341" y="57"/>
              </a:cxn>
              <a:cxn ang="0">
                <a:pos x="328" y="72"/>
              </a:cxn>
              <a:cxn ang="0">
                <a:pos x="340" y="76"/>
              </a:cxn>
              <a:cxn ang="0">
                <a:pos x="316" y="104"/>
              </a:cxn>
              <a:cxn ang="0">
                <a:pos x="312" y="97"/>
              </a:cxn>
              <a:cxn ang="0">
                <a:pos x="307" y="87"/>
              </a:cxn>
              <a:cxn ang="0">
                <a:pos x="293" y="74"/>
              </a:cxn>
              <a:cxn ang="0">
                <a:pos x="261" y="82"/>
              </a:cxn>
              <a:cxn ang="0">
                <a:pos x="210" y="80"/>
              </a:cxn>
              <a:cxn ang="0">
                <a:pos x="180" y="85"/>
              </a:cxn>
              <a:cxn ang="0">
                <a:pos x="158" y="79"/>
              </a:cxn>
              <a:cxn ang="0">
                <a:pos x="135" y="71"/>
              </a:cxn>
              <a:cxn ang="0">
                <a:pos x="114" y="69"/>
              </a:cxn>
              <a:cxn ang="0">
                <a:pos x="101" y="76"/>
              </a:cxn>
              <a:cxn ang="0">
                <a:pos x="81" y="80"/>
              </a:cxn>
              <a:cxn ang="0">
                <a:pos x="62" y="83"/>
              </a:cxn>
              <a:cxn ang="0">
                <a:pos x="65" y="102"/>
              </a:cxn>
              <a:cxn ang="0">
                <a:pos x="30" y="99"/>
              </a:cxn>
              <a:cxn ang="0">
                <a:pos x="36" y="91"/>
              </a:cxn>
              <a:cxn ang="0">
                <a:pos x="28" y="82"/>
              </a:cxn>
              <a:cxn ang="0">
                <a:pos x="15" y="72"/>
              </a:cxn>
              <a:cxn ang="0">
                <a:pos x="1" y="59"/>
              </a:cxn>
              <a:cxn ang="0">
                <a:pos x="8" y="42"/>
              </a:cxn>
              <a:cxn ang="0">
                <a:pos x="4" y="27"/>
              </a:cxn>
              <a:cxn ang="0">
                <a:pos x="17" y="25"/>
              </a:cxn>
              <a:cxn ang="0">
                <a:pos x="22" y="33"/>
              </a:cxn>
              <a:cxn ang="0">
                <a:pos x="22" y="36"/>
              </a:cxn>
              <a:cxn ang="0">
                <a:pos x="33" y="39"/>
              </a:cxn>
            </a:cxnLst>
            <a:rect l="0" t="0" r="r" b="b"/>
            <a:pathLst>
              <a:path w="455" h="109">
                <a:moveTo>
                  <a:pt x="48" y="35"/>
                </a:moveTo>
                <a:lnTo>
                  <a:pt x="49" y="34"/>
                </a:lnTo>
                <a:lnTo>
                  <a:pt x="50" y="35"/>
                </a:lnTo>
                <a:lnTo>
                  <a:pt x="50" y="34"/>
                </a:lnTo>
                <a:lnTo>
                  <a:pt x="51" y="33"/>
                </a:lnTo>
                <a:lnTo>
                  <a:pt x="51" y="32"/>
                </a:lnTo>
                <a:lnTo>
                  <a:pt x="49" y="31"/>
                </a:lnTo>
                <a:lnTo>
                  <a:pt x="50" y="30"/>
                </a:lnTo>
                <a:lnTo>
                  <a:pt x="50" y="29"/>
                </a:lnTo>
                <a:lnTo>
                  <a:pt x="51" y="29"/>
                </a:lnTo>
                <a:lnTo>
                  <a:pt x="50" y="29"/>
                </a:lnTo>
                <a:lnTo>
                  <a:pt x="50" y="28"/>
                </a:lnTo>
                <a:lnTo>
                  <a:pt x="48" y="27"/>
                </a:lnTo>
                <a:lnTo>
                  <a:pt x="55" y="28"/>
                </a:lnTo>
                <a:lnTo>
                  <a:pt x="57" y="29"/>
                </a:lnTo>
                <a:lnTo>
                  <a:pt x="58" y="30"/>
                </a:lnTo>
                <a:lnTo>
                  <a:pt x="54" y="30"/>
                </a:lnTo>
                <a:lnTo>
                  <a:pt x="52" y="31"/>
                </a:lnTo>
                <a:lnTo>
                  <a:pt x="54" y="31"/>
                </a:lnTo>
                <a:lnTo>
                  <a:pt x="56" y="33"/>
                </a:lnTo>
                <a:lnTo>
                  <a:pt x="57" y="32"/>
                </a:lnTo>
                <a:lnTo>
                  <a:pt x="57" y="33"/>
                </a:lnTo>
                <a:lnTo>
                  <a:pt x="61" y="32"/>
                </a:lnTo>
                <a:lnTo>
                  <a:pt x="61" y="31"/>
                </a:lnTo>
                <a:lnTo>
                  <a:pt x="62" y="31"/>
                </a:lnTo>
                <a:lnTo>
                  <a:pt x="61" y="30"/>
                </a:lnTo>
                <a:lnTo>
                  <a:pt x="62" y="30"/>
                </a:lnTo>
                <a:lnTo>
                  <a:pt x="65" y="30"/>
                </a:lnTo>
                <a:lnTo>
                  <a:pt x="63" y="29"/>
                </a:lnTo>
                <a:lnTo>
                  <a:pt x="65" y="29"/>
                </a:lnTo>
                <a:lnTo>
                  <a:pt x="70" y="28"/>
                </a:lnTo>
                <a:lnTo>
                  <a:pt x="74" y="28"/>
                </a:lnTo>
                <a:lnTo>
                  <a:pt x="75" y="28"/>
                </a:lnTo>
                <a:lnTo>
                  <a:pt x="74" y="28"/>
                </a:lnTo>
                <a:lnTo>
                  <a:pt x="76" y="28"/>
                </a:lnTo>
                <a:lnTo>
                  <a:pt x="75" y="27"/>
                </a:lnTo>
                <a:lnTo>
                  <a:pt x="74" y="27"/>
                </a:lnTo>
                <a:lnTo>
                  <a:pt x="78" y="26"/>
                </a:lnTo>
                <a:lnTo>
                  <a:pt x="81" y="26"/>
                </a:lnTo>
                <a:lnTo>
                  <a:pt x="78" y="26"/>
                </a:lnTo>
                <a:lnTo>
                  <a:pt x="79" y="26"/>
                </a:lnTo>
                <a:lnTo>
                  <a:pt x="79" y="27"/>
                </a:lnTo>
                <a:lnTo>
                  <a:pt x="79" y="28"/>
                </a:lnTo>
                <a:lnTo>
                  <a:pt x="77" y="28"/>
                </a:lnTo>
                <a:lnTo>
                  <a:pt x="80" y="28"/>
                </a:lnTo>
                <a:lnTo>
                  <a:pt x="81" y="28"/>
                </a:lnTo>
                <a:lnTo>
                  <a:pt x="82" y="28"/>
                </a:lnTo>
                <a:lnTo>
                  <a:pt x="85" y="27"/>
                </a:lnTo>
                <a:lnTo>
                  <a:pt x="89" y="27"/>
                </a:lnTo>
                <a:lnTo>
                  <a:pt x="92" y="26"/>
                </a:lnTo>
                <a:lnTo>
                  <a:pt x="93" y="27"/>
                </a:lnTo>
                <a:lnTo>
                  <a:pt x="92" y="26"/>
                </a:lnTo>
                <a:lnTo>
                  <a:pt x="94" y="26"/>
                </a:lnTo>
                <a:lnTo>
                  <a:pt x="95" y="26"/>
                </a:lnTo>
                <a:lnTo>
                  <a:pt x="94" y="26"/>
                </a:lnTo>
                <a:lnTo>
                  <a:pt x="96" y="27"/>
                </a:lnTo>
                <a:lnTo>
                  <a:pt x="95" y="27"/>
                </a:lnTo>
                <a:lnTo>
                  <a:pt x="95" y="28"/>
                </a:lnTo>
                <a:lnTo>
                  <a:pt x="97" y="28"/>
                </a:lnTo>
                <a:lnTo>
                  <a:pt x="97" y="27"/>
                </a:lnTo>
                <a:lnTo>
                  <a:pt x="100" y="26"/>
                </a:lnTo>
                <a:lnTo>
                  <a:pt x="99" y="26"/>
                </a:lnTo>
                <a:lnTo>
                  <a:pt x="98" y="24"/>
                </a:lnTo>
                <a:lnTo>
                  <a:pt x="100" y="23"/>
                </a:lnTo>
                <a:lnTo>
                  <a:pt x="110" y="25"/>
                </a:lnTo>
                <a:lnTo>
                  <a:pt x="112" y="25"/>
                </a:lnTo>
                <a:lnTo>
                  <a:pt x="112" y="26"/>
                </a:lnTo>
                <a:lnTo>
                  <a:pt x="113" y="25"/>
                </a:lnTo>
                <a:lnTo>
                  <a:pt x="118" y="26"/>
                </a:lnTo>
                <a:lnTo>
                  <a:pt x="122" y="28"/>
                </a:lnTo>
                <a:lnTo>
                  <a:pt x="124" y="27"/>
                </a:lnTo>
                <a:lnTo>
                  <a:pt x="124" y="26"/>
                </a:lnTo>
                <a:lnTo>
                  <a:pt x="125" y="26"/>
                </a:lnTo>
                <a:lnTo>
                  <a:pt x="123" y="26"/>
                </a:lnTo>
                <a:lnTo>
                  <a:pt x="121" y="25"/>
                </a:lnTo>
                <a:lnTo>
                  <a:pt x="118" y="24"/>
                </a:lnTo>
                <a:lnTo>
                  <a:pt x="118" y="25"/>
                </a:lnTo>
                <a:lnTo>
                  <a:pt x="118" y="24"/>
                </a:lnTo>
                <a:lnTo>
                  <a:pt x="118" y="23"/>
                </a:lnTo>
                <a:lnTo>
                  <a:pt x="119" y="23"/>
                </a:lnTo>
                <a:lnTo>
                  <a:pt x="118" y="23"/>
                </a:lnTo>
                <a:lnTo>
                  <a:pt x="119" y="21"/>
                </a:lnTo>
                <a:lnTo>
                  <a:pt x="117" y="20"/>
                </a:lnTo>
                <a:lnTo>
                  <a:pt x="118" y="20"/>
                </a:lnTo>
                <a:lnTo>
                  <a:pt x="117" y="20"/>
                </a:lnTo>
                <a:lnTo>
                  <a:pt x="118" y="20"/>
                </a:lnTo>
                <a:lnTo>
                  <a:pt x="123" y="18"/>
                </a:lnTo>
                <a:lnTo>
                  <a:pt x="124" y="15"/>
                </a:lnTo>
                <a:lnTo>
                  <a:pt x="125" y="14"/>
                </a:lnTo>
                <a:lnTo>
                  <a:pt x="132" y="14"/>
                </a:lnTo>
                <a:lnTo>
                  <a:pt x="135" y="15"/>
                </a:lnTo>
                <a:lnTo>
                  <a:pt x="136" y="16"/>
                </a:lnTo>
                <a:lnTo>
                  <a:pt x="134" y="18"/>
                </a:lnTo>
                <a:lnTo>
                  <a:pt x="133" y="19"/>
                </a:lnTo>
                <a:lnTo>
                  <a:pt x="135" y="20"/>
                </a:lnTo>
                <a:lnTo>
                  <a:pt x="135" y="21"/>
                </a:lnTo>
                <a:lnTo>
                  <a:pt x="135" y="22"/>
                </a:lnTo>
                <a:lnTo>
                  <a:pt x="134" y="22"/>
                </a:lnTo>
                <a:lnTo>
                  <a:pt x="135" y="23"/>
                </a:lnTo>
                <a:lnTo>
                  <a:pt x="135" y="24"/>
                </a:lnTo>
                <a:lnTo>
                  <a:pt x="135" y="26"/>
                </a:lnTo>
                <a:lnTo>
                  <a:pt x="138" y="28"/>
                </a:lnTo>
                <a:lnTo>
                  <a:pt x="136" y="28"/>
                </a:lnTo>
                <a:lnTo>
                  <a:pt x="137" y="29"/>
                </a:lnTo>
                <a:lnTo>
                  <a:pt x="136" y="30"/>
                </a:lnTo>
                <a:lnTo>
                  <a:pt x="135" y="30"/>
                </a:lnTo>
                <a:lnTo>
                  <a:pt x="134" y="31"/>
                </a:lnTo>
                <a:lnTo>
                  <a:pt x="133" y="31"/>
                </a:lnTo>
                <a:lnTo>
                  <a:pt x="134" y="31"/>
                </a:lnTo>
                <a:lnTo>
                  <a:pt x="133" y="32"/>
                </a:lnTo>
                <a:lnTo>
                  <a:pt x="131" y="32"/>
                </a:lnTo>
                <a:lnTo>
                  <a:pt x="132" y="33"/>
                </a:lnTo>
                <a:lnTo>
                  <a:pt x="129" y="34"/>
                </a:lnTo>
                <a:lnTo>
                  <a:pt x="128" y="33"/>
                </a:lnTo>
                <a:lnTo>
                  <a:pt x="129" y="33"/>
                </a:lnTo>
                <a:lnTo>
                  <a:pt x="124" y="33"/>
                </a:lnTo>
                <a:lnTo>
                  <a:pt x="125" y="34"/>
                </a:lnTo>
                <a:lnTo>
                  <a:pt x="133" y="34"/>
                </a:lnTo>
                <a:lnTo>
                  <a:pt x="134" y="34"/>
                </a:lnTo>
                <a:lnTo>
                  <a:pt x="135" y="33"/>
                </a:lnTo>
                <a:lnTo>
                  <a:pt x="139" y="32"/>
                </a:lnTo>
                <a:lnTo>
                  <a:pt x="139" y="31"/>
                </a:lnTo>
                <a:lnTo>
                  <a:pt x="140" y="31"/>
                </a:lnTo>
                <a:lnTo>
                  <a:pt x="141" y="30"/>
                </a:lnTo>
                <a:lnTo>
                  <a:pt x="141" y="29"/>
                </a:lnTo>
                <a:lnTo>
                  <a:pt x="140" y="28"/>
                </a:lnTo>
                <a:lnTo>
                  <a:pt x="141" y="27"/>
                </a:lnTo>
                <a:lnTo>
                  <a:pt x="146" y="26"/>
                </a:lnTo>
                <a:lnTo>
                  <a:pt x="149" y="28"/>
                </a:lnTo>
                <a:lnTo>
                  <a:pt x="149" y="29"/>
                </a:lnTo>
                <a:lnTo>
                  <a:pt x="148" y="30"/>
                </a:lnTo>
                <a:lnTo>
                  <a:pt x="150" y="30"/>
                </a:lnTo>
                <a:lnTo>
                  <a:pt x="154" y="30"/>
                </a:lnTo>
                <a:lnTo>
                  <a:pt x="149" y="30"/>
                </a:lnTo>
                <a:lnTo>
                  <a:pt x="150" y="29"/>
                </a:lnTo>
                <a:lnTo>
                  <a:pt x="152" y="28"/>
                </a:lnTo>
                <a:lnTo>
                  <a:pt x="150" y="28"/>
                </a:lnTo>
                <a:lnTo>
                  <a:pt x="150" y="26"/>
                </a:lnTo>
                <a:lnTo>
                  <a:pt x="145" y="25"/>
                </a:lnTo>
                <a:lnTo>
                  <a:pt x="141" y="26"/>
                </a:lnTo>
                <a:lnTo>
                  <a:pt x="138" y="25"/>
                </a:lnTo>
                <a:lnTo>
                  <a:pt x="139" y="25"/>
                </a:lnTo>
                <a:lnTo>
                  <a:pt x="138" y="24"/>
                </a:lnTo>
                <a:lnTo>
                  <a:pt x="138" y="23"/>
                </a:lnTo>
                <a:lnTo>
                  <a:pt x="140" y="22"/>
                </a:lnTo>
                <a:lnTo>
                  <a:pt x="140" y="21"/>
                </a:lnTo>
                <a:lnTo>
                  <a:pt x="138" y="19"/>
                </a:lnTo>
                <a:lnTo>
                  <a:pt x="136" y="19"/>
                </a:lnTo>
                <a:lnTo>
                  <a:pt x="138" y="18"/>
                </a:lnTo>
                <a:lnTo>
                  <a:pt x="142" y="17"/>
                </a:lnTo>
                <a:lnTo>
                  <a:pt x="142" y="16"/>
                </a:lnTo>
                <a:lnTo>
                  <a:pt x="141" y="15"/>
                </a:lnTo>
                <a:lnTo>
                  <a:pt x="143" y="15"/>
                </a:lnTo>
                <a:lnTo>
                  <a:pt x="144" y="15"/>
                </a:lnTo>
                <a:lnTo>
                  <a:pt x="144" y="16"/>
                </a:lnTo>
                <a:lnTo>
                  <a:pt x="143" y="18"/>
                </a:lnTo>
                <a:lnTo>
                  <a:pt x="144" y="18"/>
                </a:lnTo>
                <a:lnTo>
                  <a:pt x="143" y="19"/>
                </a:lnTo>
                <a:lnTo>
                  <a:pt x="147" y="20"/>
                </a:lnTo>
                <a:lnTo>
                  <a:pt x="148" y="20"/>
                </a:lnTo>
                <a:lnTo>
                  <a:pt x="150" y="20"/>
                </a:lnTo>
                <a:lnTo>
                  <a:pt x="152" y="20"/>
                </a:lnTo>
                <a:lnTo>
                  <a:pt x="154" y="20"/>
                </a:lnTo>
                <a:lnTo>
                  <a:pt x="152" y="20"/>
                </a:lnTo>
                <a:lnTo>
                  <a:pt x="152" y="19"/>
                </a:lnTo>
                <a:lnTo>
                  <a:pt x="151" y="19"/>
                </a:lnTo>
                <a:lnTo>
                  <a:pt x="149" y="19"/>
                </a:lnTo>
                <a:lnTo>
                  <a:pt x="146" y="18"/>
                </a:lnTo>
                <a:lnTo>
                  <a:pt x="145" y="17"/>
                </a:lnTo>
                <a:lnTo>
                  <a:pt x="148" y="17"/>
                </a:lnTo>
                <a:lnTo>
                  <a:pt x="150" y="18"/>
                </a:lnTo>
                <a:lnTo>
                  <a:pt x="152" y="17"/>
                </a:lnTo>
                <a:lnTo>
                  <a:pt x="149" y="17"/>
                </a:lnTo>
                <a:lnTo>
                  <a:pt x="152" y="16"/>
                </a:lnTo>
                <a:lnTo>
                  <a:pt x="155" y="16"/>
                </a:lnTo>
                <a:lnTo>
                  <a:pt x="159" y="17"/>
                </a:lnTo>
                <a:lnTo>
                  <a:pt x="162" y="18"/>
                </a:lnTo>
                <a:lnTo>
                  <a:pt x="167" y="18"/>
                </a:lnTo>
                <a:lnTo>
                  <a:pt x="166" y="19"/>
                </a:lnTo>
                <a:lnTo>
                  <a:pt x="164" y="19"/>
                </a:lnTo>
                <a:lnTo>
                  <a:pt x="164" y="20"/>
                </a:lnTo>
                <a:lnTo>
                  <a:pt x="164" y="21"/>
                </a:lnTo>
                <a:lnTo>
                  <a:pt x="163" y="21"/>
                </a:lnTo>
                <a:lnTo>
                  <a:pt x="164" y="23"/>
                </a:lnTo>
                <a:lnTo>
                  <a:pt x="164" y="21"/>
                </a:lnTo>
                <a:lnTo>
                  <a:pt x="165" y="20"/>
                </a:lnTo>
                <a:lnTo>
                  <a:pt x="166" y="20"/>
                </a:lnTo>
                <a:lnTo>
                  <a:pt x="166" y="22"/>
                </a:lnTo>
                <a:lnTo>
                  <a:pt x="165" y="23"/>
                </a:lnTo>
                <a:lnTo>
                  <a:pt x="166" y="23"/>
                </a:lnTo>
                <a:lnTo>
                  <a:pt x="166" y="22"/>
                </a:lnTo>
                <a:lnTo>
                  <a:pt x="168" y="22"/>
                </a:lnTo>
                <a:lnTo>
                  <a:pt x="166" y="20"/>
                </a:lnTo>
                <a:lnTo>
                  <a:pt x="168" y="18"/>
                </a:lnTo>
                <a:lnTo>
                  <a:pt x="167" y="18"/>
                </a:lnTo>
                <a:lnTo>
                  <a:pt x="164" y="17"/>
                </a:lnTo>
                <a:lnTo>
                  <a:pt x="163" y="16"/>
                </a:lnTo>
                <a:lnTo>
                  <a:pt x="159" y="16"/>
                </a:lnTo>
                <a:lnTo>
                  <a:pt x="159" y="15"/>
                </a:lnTo>
                <a:lnTo>
                  <a:pt x="159" y="14"/>
                </a:lnTo>
                <a:lnTo>
                  <a:pt x="158" y="14"/>
                </a:lnTo>
                <a:lnTo>
                  <a:pt x="159" y="14"/>
                </a:lnTo>
                <a:lnTo>
                  <a:pt x="158" y="13"/>
                </a:lnTo>
                <a:lnTo>
                  <a:pt x="159" y="13"/>
                </a:lnTo>
                <a:lnTo>
                  <a:pt x="158" y="12"/>
                </a:lnTo>
                <a:lnTo>
                  <a:pt x="172" y="12"/>
                </a:lnTo>
                <a:lnTo>
                  <a:pt x="177" y="11"/>
                </a:lnTo>
                <a:lnTo>
                  <a:pt x="178" y="12"/>
                </a:lnTo>
                <a:lnTo>
                  <a:pt x="174" y="13"/>
                </a:lnTo>
                <a:lnTo>
                  <a:pt x="177" y="14"/>
                </a:lnTo>
                <a:lnTo>
                  <a:pt x="175" y="13"/>
                </a:lnTo>
                <a:lnTo>
                  <a:pt x="178" y="12"/>
                </a:lnTo>
                <a:lnTo>
                  <a:pt x="180" y="11"/>
                </a:lnTo>
                <a:lnTo>
                  <a:pt x="179" y="12"/>
                </a:lnTo>
                <a:lnTo>
                  <a:pt x="178" y="11"/>
                </a:lnTo>
                <a:lnTo>
                  <a:pt x="179" y="11"/>
                </a:lnTo>
                <a:lnTo>
                  <a:pt x="175" y="10"/>
                </a:lnTo>
                <a:lnTo>
                  <a:pt x="176" y="10"/>
                </a:lnTo>
                <a:lnTo>
                  <a:pt x="178" y="10"/>
                </a:lnTo>
                <a:lnTo>
                  <a:pt x="177" y="10"/>
                </a:lnTo>
                <a:lnTo>
                  <a:pt x="178" y="10"/>
                </a:lnTo>
                <a:lnTo>
                  <a:pt x="174" y="9"/>
                </a:lnTo>
                <a:lnTo>
                  <a:pt x="175" y="9"/>
                </a:lnTo>
                <a:lnTo>
                  <a:pt x="178" y="9"/>
                </a:lnTo>
                <a:lnTo>
                  <a:pt x="177" y="9"/>
                </a:lnTo>
                <a:lnTo>
                  <a:pt x="179" y="9"/>
                </a:lnTo>
                <a:lnTo>
                  <a:pt x="178" y="8"/>
                </a:lnTo>
                <a:lnTo>
                  <a:pt x="180" y="8"/>
                </a:lnTo>
                <a:lnTo>
                  <a:pt x="178" y="8"/>
                </a:lnTo>
                <a:lnTo>
                  <a:pt x="181" y="8"/>
                </a:lnTo>
                <a:lnTo>
                  <a:pt x="184" y="7"/>
                </a:lnTo>
                <a:lnTo>
                  <a:pt x="186" y="6"/>
                </a:lnTo>
                <a:lnTo>
                  <a:pt x="199" y="6"/>
                </a:lnTo>
                <a:lnTo>
                  <a:pt x="195" y="6"/>
                </a:lnTo>
                <a:lnTo>
                  <a:pt x="195" y="5"/>
                </a:lnTo>
                <a:lnTo>
                  <a:pt x="196" y="5"/>
                </a:lnTo>
                <a:lnTo>
                  <a:pt x="204" y="5"/>
                </a:lnTo>
                <a:lnTo>
                  <a:pt x="205" y="5"/>
                </a:lnTo>
                <a:lnTo>
                  <a:pt x="203" y="6"/>
                </a:lnTo>
                <a:lnTo>
                  <a:pt x="206" y="5"/>
                </a:lnTo>
                <a:lnTo>
                  <a:pt x="206" y="6"/>
                </a:lnTo>
                <a:lnTo>
                  <a:pt x="209" y="5"/>
                </a:lnTo>
                <a:lnTo>
                  <a:pt x="208" y="6"/>
                </a:lnTo>
                <a:lnTo>
                  <a:pt x="210" y="5"/>
                </a:lnTo>
                <a:lnTo>
                  <a:pt x="209" y="5"/>
                </a:lnTo>
                <a:lnTo>
                  <a:pt x="213" y="4"/>
                </a:lnTo>
                <a:lnTo>
                  <a:pt x="216" y="5"/>
                </a:lnTo>
                <a:lnTo>
                  <a:pt x="214" y="6"/>
                </a:lnTo>
                <a:lnTo>
                  <a:pt x="217" y="8"/>
                </a:lnTo>
                <a:lnTo>
                  <a:pt x="216" y="7"/>
                </a:lnTo>
                <a:lnTo>
                  <a:pt x="214" y="6"/>
                </a:lnTo>
                <a:lnTo>
                  <a:pt x="215" y="6"/>
                </a:lnTo>
                <a:lnTo>
                  <a:pt x="216" y="6"/>
                </a:lnTo>
                <a:lnTo>
                  <a:pt x="216" y="5"/>
                </a:lnTo>
                <a:lnTo>
                  <a:pt x="213" y="4"/>
                </a:lnTo>
                <a:lnTo>
                  <a:pt x="219" y="4"/>
                </a:lnTo>
                <a:lnTo>
                  <a:pt x="223" y="4"/>
                </a:lnTo>
                <a:lnTo>
                  <a:pt x="219" y="3"/>
                </a:lnTo>
                <a:lnTo>
                  <a:pt x="220" y="3"/>
                </a:lnTo>
                <a:lnTo>
                  <a:pt x="219" y="3"/>
                </a:lnTo>
                <a:lnTo>
                  <a:pt x="226" y="0"/>
                </a:lnTo>
                <a:lnTo>
                  <a:pt x="229" y="0"/>
                </a:lnTo>
                <a:lnTo>
                  <a:pt x="234" y="0"/>
                </a:lnTo>
                <a:lnTo>
                  <a:pt x="235" y="1"/>
                </a:lnTo>
                <a:lnTo>
                  <a:pt x="229" y="2"/>
                </a:lnTo>
                <a:lnTo>
                  <a:pt x="234" y="2"/>
                </a:lnTo>
                <a:lnTo>
                  <a:pt x="233" y="2"/>
                </a:lnTo>
                <a:lnTo>
                  <a:pt x="237" y="2"/>
                </a:lnTo>
                <a:lnTo>
                  <a:pt x="239" y="3"/>
                </a:lnTo>
                <a:lnTo>
                  <a:pt x="236" y="3"/>
                </a:lnTo>
                <a:lnTo>
                  <a:pt x="236" y="4"/>
                </a:lnTo>
                <a:lnTo>
                  <a:pt x="240" y="4"/>
                </a:lnTo>
                <a:lnTo>
                  <a:pt x="240" y="3"/>
                </a:lnTo>
                <a:lnTo>
                  <a:pt x="251" y="3"/>
                </a:lnTo>
                <a:lnTo>
                  <a:pt x="253" y="4"/>
                </a:lnTo>
                <a:lnTo>
                  <a:pt x="252" y="4"/>
                </a:lnTo>
                <a:lnTo>
                  <a:pt x="253" y="4"/>
                </a:lnTo>
                <a:lnTo>
                  <a:pt x="254" y="4"/>
                </a:lnTo>
                <a:lnTo>
                  <a:pt x="254" y="5"/>
                </a:lnTo>
                <a:lnTo>
                  <a:pt x="255" y="5"/>
                </a:lnTo>
                <a:lnTo>
                  <a:pt x="254" y="5"/>
                </a:lnTo>
                <a:lnTo>
                  <a:pt x="256" y="5"/>
                </a:lnTo>
                <a:lnTo>
                  <a:pt x="255" y="4"/>
                </a:lnTo>
                <a:lnTo>
                  <a:pt x="256" y="4"/>
                </a:lnTo>
                <a:lnTo>
                  <a:pt x="257" y="5"/>
                </a:lnTo>
                <a:lnTo>
                  <a:pt x="257" y="6"/>
                </a:lnTo>
                <a:lnTo>
                  <a:pt x="258" y="6"/>
                </a:lnTo>
                <a:lnTo>
                  <a:pt x="257" y="6"/>
                </a:lnTo>
                <a:lnTo>
                  <a:pt x="257" y="7"/>
                </a:lnTo>
                <a:lnTo>
                  <a:pt x="257" y="6"/>
                </a:lnTo>
                <a:lnTo>
                  <a:pt x="253" y="6"/>
                </a:lnTo>
                <a:lnTo>
                  <a:pt x="255" y="6"/>
                </a:lnTo>
                <a:lnTo>
                  <a:pt x="255" y="7"/>
                </a:lnTo>
                <a:lnTo>
                  <a:pt x="256" y="6"/>
                </a:lnTo>
                <a:lnTo>
                  <a:pt x="257" y="7"/>
                </a:lnTo>
                <a:lnTo>
                  <a:pt x="252" y="9"/>
                </a:lnTo>
                <a:lnTo>
                  <a:pt x="250" y="9"/>
                </a:lnTo>
                <a:lnTo>
                  <a:pt x="245" y="10"/>
                </a:lnTo>
                <a:lnTo>
                  <a:pt x="246" y="10"/>
                </a:lnTo>
                <a:lnTo>
                  <a:pt x="246" y="11"/>
                </a:lnTo>
                <a:lnTo>
                  <a:pt x="241" y="12"/>
                </a:lnTo>
                <a:lnTo>
                  <a:pt x="238" y="12"/>
                </a:lnTo>
                <a:lnTo>
                  <a:pt x="237" y="13"/>
                </a:lnTo>
                <a:lnTo>
                  <a:pt x="235" y="13"/>
                </a:lnTo>
                <a:lnTo>
                  <a:pt x="234" y="14"/>
                </a:lnTo>
                <a:lnTo>
                  <a:pt x="232" y="15"/>
                </a:lnTo>
                <a:lnTo>
                  <a:pt x="235" y="14"/>
                </a:lnTo>
                <a:lnTo>
                  <a:pt x="242" y="14"/>
                </a:lnTo>
                <a:lnTo>
                  <a:pt x="245" y="13"/>
                </a:lnTo>
                <a:lnTo>
                  <a:pt x="244" y="13"/>
                </a:lnTo>
                <a:lnTo>
                  <a:pt x="246" y="13"/>
                </a:lnTo>
                <a:lnTo>
                  <a:pt x="249" y="12"/>
                </a:lnTo>
                <a:lnTo>
                  <a:pt x="245" y="12"/>
                </a:lnTo>
                <a:lnTo>
                  <a:pt x="246" y="11"/>
                </a:lnTo>
                <a:lnTo>
                  <a:pt x="249" y="11"/>
                </a:lnTo>
                <a:lnTo>
                  <a:pt x="250" y="11"/>
                </a:lnTo>
                <a:lnTo>
                  <a:pt x="250" y="12"/>
                </a:lnTo>
                <a:lnTo>
                  <a:pt x="253" y="12"/>
                </a:lnTo>
                <a:lnTo>
                  <a:pt x="255" y="12"/>
                </a:lnTo>
                <a:lnTo>
                  <a:pt x="255" y="11"/>
                </a:lnTo>
                <a:lnTo>
                  <a:pt x="256" y="12"/>
                </a:lnTo>
                <a:lnTo>
                  <a:pt x="256" y="13"/>
                </a:lnTo>
                <a:lnTo>
                  <a:pt x="257" y="13"/>
                </a:lnTo>
                <a:lnTo>
                  <a:pt x="257" y="14"/>
                </a:lnTo>
                <a:lnTo>
                  <a:pt x="256" y="15"/>
                </a:lnTo>
                <a:lnTo>
                  <a:pt x="259" y="15"/>
                </a:lnTo>
                <a:lnTo>
                  <a:pt x="256" y="15"/>
                </a:lnTo>
                <a:lnTo>
                  <a:pt x="257" y="14"/>
                </a:lnTo>
                <a:lnTo>
                  <a:pt x="258" y="13"/>
                </a:lnTo>
                <a:lnTo>
                  <a:pt x="257" y="13"/>
                </a:lnTo>
                <a:lnTo>
                  <a:pt x="263" y="12"/>
                </a:lnTo>
                <a:lnTo>
                  <a:pt x="273" y="13"/>
                </a:lnTo>
                <a:lnTo>
                  <a:pt x="271" y="13"/>
                </a:lnTo>
                <a:lnTo>
                  <a:pt x="271" y="14"/>
                </a:lnTo>
                <a:lnTo>
                  <a:pt x="276" y="14"/>
                </a:lnTo>
                <a:lnTo>
                  <a:pt x="282" y="14"/>
                </a:lnTo>
                <a:lnTo>
                  <a:pt x="290" y="15"/>
                </a:lnTo>
                <a:lnTo>
                  <a:pt x="294" y="16"/>
                </a:lnTo>
                <a:lnTo>
                  <a:pt x="295" y="16"/>
                </a:lnTo>
                <a:lnTo>
                  <a:pt x="297" y="18"/>
                </a:lnTo>
                <a:lnTo>
                  <a:pt x="298" y="19"/>
                </a:lnTo>
                <a:lnTo>
                  <a:pt x="298" y="18"/>
                </a:lnTo>
                <a:lnTo>
                  <a:pt x="298" y="17"/>
                </a:lnTo>
                <a:lnTo>
                  <a:pt x="297" y="17"/>
                </a:lnTo>
                <a:lnTo>
                  <a:pt x="296" y="16"/>
                </a:lnTo>
                <a:lnTo>
                  <a:pt x="297" y="16"/>
                </a:lnTo>
                <a:lnTo>
                  <a:pt x="299" y="16"/>
                </a:lnTo>
                <a:lnTo>
                  <a:pt x="302" y="18"/>
                </a:lnTo>
                <a:lnTo>
                  <a:pt x="304" y="18"/>
                </a:lnTo>
                <a:lnTo>
                  <a:pt x="303" y="17"/>
                </a:lnTo>
                <a:lnTo>
                  <a:pt x="304" y="18"/>
                </a:lnTo>
                <a:lnTo>
                  <a:pt x="302" y="18"/>
                </a:lnTo>
                <a:lnTo>
                  <a:pt x="304" y="18"/>
                </a:lnTo>
                <a:lnTo>
                  <a:pt x="305" y="20"/>
                </a:lnTo>
                <a:lnTo>
                  <a:pt x="308" y="20"/>
                </a:lnTo>
                <a:lnTo>
                  <a:pt x="309" y="21"/>
                </a:lnTo>
                <a:lnTo>
                  <a:pt x="310" y="20"/>
                </a:lnTo>
                <a:lnTo>
                  <a:pt x="311" y="20"/>
                </a:lnTo>
                <a:lnTo>
                  <a:pt x="313" y="20"/>
                </a:lnTo>
                <a:lnTo>
                  <a:pt x="312" y="19"/>
                </a:lnTo>
                <a:lnTo>
                  <a:pt x="314" y="17"/>
                </a:lnTo>
                <a:lnTo>
                  <a:pt x="314" y="18"/>
                </a:lnTo>
                <a:lnTo>
                  <a:pt x="317" y="19"/>
                </a:lnTo>
                <a:lnTo>
                  <a:pt x="319" y="19"/>
                </a:lnTo>
                <a:lnTo>
                  <a:pt x="324" y="18"/>
                </a:lnTo>
                <a:lnTo>
                  <a:pt x="330" y="20"/>
                </a:lnTo>
                <a:lnTo>
                  <a:pt x="329" y="20"/>
                </a:lnTo>
                <a:lnTo>
                  <a:pt x="330" y="19"/>
                </a:lnTo>
                <a:lnTo>
                  <a:pt x="329" y="19"/>
                </a:lnTo>
                <a:lnTo>
                  <a:pt x="330" y="18"/>
                </a:lnTo>
                <a:lnTo>
                  <a:pt x="332" y="18"/>
                </a:lnTo>
                <a:lnTo>
                  <a:pt x="333" y="19"/>
                </a:lnTo>
                <a:lnTo>
                  <a:pt x="335" y="19"/>
                </a:lnTo>
                <a:lnTo>
                  <a:pt x="335" y="17"/>
                </a:lnTo>
                <a:lnTo>
                  <a:pt x="334" y="17"/>
                </a:lnTo>
                <a:lnTo>
                  <a:pt x="336" y="17"/>
                </a:lnTo>
                <a:lnTo>
                  <a:pt x="334" y="17"/>
                </a:lnTo>
                <a:lnTo>
                  <a:pt x="333" y="17"/>
                </a:lnTo>
                <a:lnTo>
                  <a:pt x="334" y="16"/>
                </a:lnTo>
                <a:lnTo>
                  <a:pt x="339" y="15"/>
                </a:lnTo>
                <a:lnTo>
                  <a:pt x="338" y="14"/>
                </a:lnTo>
                <a:lnTo>
                  <a:pt x="356" y="16"/>
                </a:lnTo>
                <a:lnTo>
                  <a:pt x="351" y="16"/>
                </a:lnTo>
                <a:lnTo>
                  <a:pt x="349" y="17"/>
                </a:lnTo>
                <a:lnTo>
                  <a:pt x="348" y="16"/>
                </a:lnTo>
                <a:lnTo>
                  <a:pt x="349" y="17"/>
                </a:lnTo>
                <a:lnTo>
                  <a:pt x="352" y="16"/>
                </a:lnTo>
                <a:lnTo>
                  <a:pt x="356" y="16"/>
                </a:lnTo>
                <a:lnTo>
                  <a:pt x="354" y="18"/>
                </a:lnTo>
                <a:lnTo>
                  <a:pt x="354" y="17"/>
                </a:lnTo>
                <a:lnTo>
                  <a:pt x="355" y="17"/>
                </a:lnTo>
                <a:lnTo>
                  <a:pt x="354" y="17"/>
                </a:lnTo>
                <a:lnTo>
                  <a:pt x="352" y="17"/>
                </a:lnTo>
                <a:lnTo>
                  <a:pt x="353" y="17"/>
                </a:lnTo>
                <a:lnTo>
                  <a:pt x="351" y="17"/>
                </a:lnTo>
                <a:lnTo>
                  <a:pt x="351" y="18"/>
                </a:lnTo>
                <a:lnTo>
                  <a:pt x="350" y="18"/>
                </a:lnTo>
                <a:lnTo>
                  <a:pt x="352" y="18"/>
                </a:lnTo>
                <a:lnTo>
                  <a:pt x="354" y="18"/>
                </a:lnTo>
                <a:lnTo>
                  <a:pt x="357" y="16"/>
                </a:lnTo>
                <a:lnTo>
                  <a:pt x="361" y="16"/>
                </a:lnTo>
                <a:lnTo>
                  <a:pt x="365" y="17"/>
                </a:lnTo>
                <a:lnTo>
                  <a:pt x="366" y="17"/>
                </a:lnTo>
                <a:lnTo>
                  <a:pt x="365" y="18"/>
                </a:lnTo>
                <a:lnTo>
                  <a:pt x="364" y="17"/>
                </a:lnTo>
                <a:lnTo>
                  <a:pt x="362" y="18"/>
                </a:lnTo>
                <a:lnTo>
                  <a:pt x="363" y="18"/>
                </a:lnTo>
                <a:lnTo>
                  <a:pt x="362" y="18"/>
                </a:lnTo>
                <a:lnTo>
                  <a:pt x="366" y="18"/>
                </a:lnTo>
                <a:lnTo>
                  <a:pt x="365" y="19"/>
                </a:lnTo>
                <a:lnTo>
                  <a:pt x="367" y="19"/>
                </a:lnTo>
                <a:lnTo>
                  <a:pt x="366" y="20"/>
                </a:lnTo>
                <a:lnTo>
                  <a:pt x="368" y="19"/>
                </a:lnTo>
                <a:lnTo>
                  <a:pt x="367" y="19"/>
                </a:lnTo>
                <a:lnTo>
                  <a:pt x="370" y="19"/>
                </a:lnTo>
                <a:lnTo>
                  <a:pt x="372" y="20"/>
                </a:lnTo>
                <a:lnTo>
                  <a:pt x="371" y="20"/>
                </a:lnTo>
                <a:lnTo>
                  <a:pt x="372" y="20"/>
                </a:lnTo>
                <a:lnTo>
                  <a:pt x="383" y="20"/>
                </a:lnTo>
                <a:lnTo>
                  <a:pt x="392" y="20"/>
                </a:lnTo>
                <a:lnTo>
                  <a:pt x="395" y="22"/>
                </a:lnTo>
                <a:lnTo>
                  <a:pt x="396" y="23"/>
                </a:lnTo>
                <a:lnTo>
                  <a:pt x="395" y="23"/>
                </a:lnTo>
                <a:lnTo>
                  <a:pt x="394" y="23"/>
                </a:lnTo>
                <a:lnTo>
                  <a:pt x="398" y="24"/>
                </a:lnTo>
                <a:lnTo>
                  <a:pt x="398" y="26"/>
                </a:lnTo>
                <a:lnTo>
                  <a:pt x="400" y="26"/>
                </a:lnTo>
                <a:lnTo>
                  <a:pt x="399" y="27"/>
                </a:lnTo>
                <a:lnTo>
                  <a:pt x="398" y="27"/>
                </a:lnTo>
                <a:lnTo>
                  <a:pt x="398" y="28"/>
                </a:lnTo>
                <a:lnTo>
                  <a:pt x="399" y="28"/>
                </a:lnTo>
                <a:lnTo>
                  <a:pt x="400" y="26"/>
                </a:lnTo>
                <a:lnTo>
                  <a:pt x="400" y="25"/>
                </a:lnTo>
                <a:lnTo>
                  <a:pt x="403" y="24"/>
                </a:lnTo>
                <a:lnTo>
                  <a:pt x="407" y="24"/>
                </a:lnTo>
                <a:lnTo>
                  <a:pt x="409" y="24"/>
                </a:lnTo>
                <a:lnTo>
                  <a:pt x="416" y="25"/>
                </a:lnTo>
                <a:lnTo>
                  <a:pt x="419" y="24"/>
                </a:lnTo>
                <a:lnTo>
                  <a:pt x="420" y="24"/>
                </a:lnTo>
                <a:lnTo>
                  <a:pt x="420" y="25"/>
                </a:lnTo>
                <a:lnTo>
                  <a:pt x="423" y="26"/>
                </a:lnTo>
                <a:lnTo>
                  <a:pt x="424" y="27"/>
                </a:lnTo>
                <a:lnTo>
                  <a:pt x="427" y="27"/>
                </a:lnTo>
                <a:lnTo>
                  <a:pt x="427" y="26"/>
                </a:lnTo>
                <a:lnTo>
                  <a:pt x="427" y="27"/>
                </a:lnTo>
                <a:lnTo>
                  <a:pt x="428" y="26"/>
                </a:lnTo>
                <a:lnTo>
                  <a:pt x="428" y="25"/>
                </a:lnTo>
                <a:lnTo>
                  <a:pt x="427" y="24"/>
                </a:lnTo>
                <a:lnTo>
                  <a:pt x="425" y="24"/>
                </a:lnTo>
                <a:lnTo>
                  <a:pt x="427" y="24"/>
                </a:lnTo>
                <a:lnTo>
                  <a:pt x="427" y="23"/>
                </a:lnTo>
                <a:lnTo>
                  <a:pt x="426" y="23"/>
                </a:lnTo>
                <a:lnTo>
                  <a:pt x="427" y="23"/>
                </a:lnTo>
                <a:lnTo>
                  <a:pt x="433" y="23"/>
                </a:lnTo>
                <a:lnTo>
                  <a:pt x="435" y="24"/>
                </a:lnTo>
                <a:lnTo>
                  <a:pt x="436" y="24"/>
                </a:lnTo>
                <a:lnTo>
                  <a:pt x="435" y="23"/>
                </a:lnTo>
                <a:lnTo>
                  <a:pt x="436" y="23"/>
                </a:lnTo>
                <a:lnTo>
                  <a:pt x="443" y="23"/>
                </a:lnTo>
                <a:lnTo>
                  <a:pt x="445" y="24"/>
                </a:lnTo>
                <a:lnTo>
                  <a:pt x="451" y="25"/>
                </a:lnTo>
                <a:lnTo>
                  <a:pt x="452" y="25"/>
                </a:lnTo>
                <a:lnTo>
                  <a:pt x="451" y="25"/>
                </a:lnTo>
                <a:lnTo>
                  <a:pt x="453" y="25"/>
                </a:lnTo>
                <a:lnTo>
                  <a:pt x="455" y="26"/>
                </a:lnTo>
                <a:lnTo>
                  <a:pt x="455" y="38"/>
                </a:lnTo>
                <a:lnTo>
                  <a:pt x="451" y="39"/>
                </a:lnTo>
                <a:lnTo>
                  <a:pt x="448" y="39"/>
                </a:lnTo>
                <a:lnTo>
                  <a:pt x="446" y="38"/>
                </a:lnTo>
                <a:lnTo>
                  <a:pt x="444" y="38"/>
                </a:lnTo>
                <a:lnTo>
                  <a:pt x="446" y="38"/>
                </a:lnTo>
                <a:lnTo>
                  <a:pt x="447" y="39"/>
                </a:lnTo>
                <a:lnTo>
                  <a:pt x="443" y="38"/>
                </a:lnTo>
                <a:lnTo>
                  <a:pt x="442" y="39"/>
                </a:lnTo>
                <a:lnTo>
                  <a:pt x="439" y="39"/>
                </a:lnTo>
                <a:lnTo>
                  <a:pt x="442" y="39"/>
                </a:lnTo>
                <a:lnTo>
                  <a:pt x="443" y="38"/>
                </a:lnTo>
                <a:lnTo>
                  <a:pt x="444" y="39"/>
                </a:lnTo>
                <a:lnTo>
                  <a:pt x="443" y="40"/>
                </a:lnTo>
                <a:lnTo>
                  <a:pt x="448" y="39"/>
                </a:lnTo>
                <a:lnTo>
                  <a:pt x="447" y="40"/>
                </a:lnTo>
                <a:lnTo>
                  <a:pt x="448" y="40"/>
                </a:lnTo>
                <a:lnTo>
                  <a:pt x="449" y="40"/>
                </a:lnTo>
                <a:lnTo>
                  <a:pt x="450" y="40"/>
                </a:lnTo>
                <a:lnTo>
                  <a:pt x="451" y="41"/>
                </a:lnTo>
                <a:lnTo>
                  <a:pt x="450" y="41"/>
                </a:lnTo>
                <a:lnTo>
                  <a:pt x="451" y="41"/>
                </a:lnTo>
                <a:lnTo>
                  <a:pt x="451" y="42"/>
                </a:lnTo>
                <a:lnTo>
                  <a:pt x="450" y="42"/>
                </a:lnTo>
                <a:lnTo>
                  <a:pt x="451" y="42"/>
                </a:lnTo>
                <a:lnTo>
                  <a:pt x="451" y="43"/>
                </a:lnTo>
                <a:lnTo>
                  <a:pt x="451" y="42"/>
                </a:lnTo>
                <a:lnTo>
                  <a:pt x="452" y="43"/>
                </a:lnTo>
                <a:lnTo>
                  <a:pt x="453" y="44"/>
                </a:lnTo>
                <a:lnTo>
                  <a:pt x="454" y="45"/>
                </a:lnTo>
                <a:lnTo>
                  <a:pt x="452" y="45"/>
                </a:lnTo>
                <a:lnTo>
                  <a:pt x="452" y="46"/>
                </a:lnTo>
                <a:lnTo>
                  <a:pt x="447" y="45"/>
                </a:lnTo>
                <a:lnTo>
                  <a:pt x="448" y="45"/>
                </a:lnTo>
                <a:lnTo>
                  <a:pt x="447" y="45"/>
                </a:lnTo>
                <a:lnTo>
                  <a:pt x="446" y="44"/>
                </a:lnTo>
                <a:lnTo>
                  <a:pt x="446" y="45"/>
                </a:lnTo>
                <a:lnTo>
                  <a:pt x="447" y="45"/>
                </a:lnTo>
                <a:lnTo>
                  <a:pt x="439" y="47"/>
                </a:lnTo>
                <a:lnTo>
                  <a:pt x="439" y="48"/>
                </a:lnTo>
                <a:lnTo>
                  <a:pt x="436" y="48"/>
                </a:lnTo>
                <a:lnTo>
                  <a:pt x="434" y="49"/>
                </a:lnTo>
                <a:lnTo>
                  <a:pt x="433" y="49"/>
                </a:lnTo>
                <a:lnTo>
                  <a:pt x="434" y="49"/>
                </a:lnTo>
                <a:lnTo>
                  <a:pt x="432" y="49"/>
                </a:lnTo>
                <a:lnTo>
                  <a:pt x="433" y="50"/>
                </a:lnTo>
                <a:lnTo>
                  <a:pt x="431" y="50"/>
                </a:lnTo>
                <a:lnTo>
                  <a:pt x="432" y="50"/>
                </a:lnTo>
                <a:lnTo>
                  <a:pt x="431" y="51"/>
                </a:lnTo>
                <a:lnTo>
                  <a:pt x="431" y="50"/>
                </a:lnTo>
                <a:lnTo>
                  <a:pt x="427" y="52"/>
                </a:lnTo>
                <a:lnTo>
                  <a:pt x="426" y="53"/>
                </a:lnTo>
                <a:lnTo>
                  <a:pt x="424" y="52"/>
                </a:lnTo>
                <a:lnTo>
                  <a:pt x="423" y="51"/>
                </a:lnTo>
                <a:lnTo>
                  <a:pt x="420" y="51"/>
                </a:lnTo>
                <a:lnTo>
                  <a:pt x="417" y="52"/>
                </a:lnTo>
                <a:lnTo>
                  <a:pt x="414" y="54"/>
                </a:lnTo>
                <a:lnTo>
                  <a:pt x="414" y="51"/>
                </a:lnTo>
                <a:lnTo>
                  <a:pt x="410" y="53"/>
                </a:lnTo>
                <a:lnTo>
                  <a:pt x="411" y="53"/>
                </a:lnTo>
                <a:lnTo>
                  <a:pt x="410" y="54"/>
                </a:lnTo>
                <a:lnTo>
                  <a:pt x="409" y="53"/>
                </a:lnTo>
                <a:lnTo>
                  <a:pt x="408" y="53"/>
                </a:lnTo>
                <a:lnTo>
                  <a:pt x="407" y="53"/>
                </a:lnTo>
                <a:lnTo>
                  <a:pt x="406" y="53"/>
                </a:lnTo>
                <a:lnTo>
                  <a:pt x="406" y="54"/>
                </a:lnTo>
                <a:lnTo>
                  <a:pt x="405" y="54"/>
                </a:lnTo>
                <a:lnTo>
                  <a:pt x="405" y="55"/>
                </a:lnTo>
                <a:lnTo>
                  <a:pt x="405" y="56"/>
                </a:lnTo>
                <a:lnTo>
                  <a:pt x="404" y="56"/>
                </a:lnTo>
                <a:lnTo>
                  <a:pt x="403" y="57"/>
                </a:lnTo>
                <a:lnTo>
                  <a:pt x="401" y="59"/>
                </a:lnTo>
                <a:lnTo>
                  <a:pt x="402" y="60"/>
                </a:lnTo>
                <a:lnTo>
                  <a:pt x="403" y="59"/>
                </a:lnTo>
                <a:lnTo>
                  <a:pt x="405" y="59"/>
                </a:lnTo>
                <a:lnTo>
                  <a:pt x="405" y="60"/>
                </a:lnTo>
                <a:lnTo>
                  <a:pt x="403" y="61"/>
                </a:lnTo>
                <a:lnTo>
                  <a:pt x="404" y="62"/>
                </a:lnTo>
                <a:lnTo>
                  <a:pt x="404" y="63"/>
                </a:lnTo>
                <a:lnTo>
                  <a:pt x="405" y="63"/>
                </a:lnTo>
                <a:lnTo>
                  <a:pt x="406" y="64"/>
                </a:lnTo>
                <a:lnTo>
                  <a:pt x="404" y="65"/>
                </a:lnTo>
                <a:lnTo>
                  <a:pt x="403" y="64"/>
                </a:lnTo>
                <a:lnTo>
                  <a:pt x="405" y="63"/>
                </a:lnTo>
                <a:lnTo>
                  <a:pt x="404" y="63"/>
                </a:lnTo>
                <a:lnTo>
                  <a:pt x="403" y="64"/>
                </a:lnTo>
                <a:lnTo>
                  <a:pt x="402" y="65"/>
                </a:lnTo>
                <a:lnTo>
                  <a:pt x="400" y="66"/>
                </a:lnTo>
                <a:lnTo>
                  <a:pt x="402" y="68"/>
                </a:lnTo>
                <a:lnTo>
                  <a:pt x="400" y="69"/>
                </a:lnTo>
                <a:lnTo>
                  <a:pt x="397" y="69"/>
                </a:lnTo>
                <a:lnTo>
                  <a:pt x="395" y="71"/>
                </a:lnTo>
                <a:lnTo>
                  <a:pt x="395" y="72"/>
                </a:lnTo>
                <a:lnTo>
                  <a:pt x="396" y="73"/>
                </a:lnTo>
                <a:lnTo>
                  <a:pt x="394" y="73"/>
                </a:lnTo>
                <a:lnTo>
                  <a:pt x="392" y="74"/>
                </a:lnTo>
                <a:lnTo>
                  <a:pt x="391" y="74"/>
                </a:lnTo>
                <a:lnTo>
                  <a:pt x="391" y="75"/>
                </a:lnTo>
                <a:lnTo>
                  <a:pt x="391" y="76"/>
                </a:lnTo>
                <a:lnTo>
                  <a:pt x="390" y="77"/>
                </a:lnTo>
                <a:lnTo>
                  <a:pt x="386" y="80"/>
                </a:lnTo>
                <a:lnTo>
                  <a:pt x="386" y="79"/>
                </a:lnTo>
                <a:lnTo>
                  <a:pt x="385" y="79"/>
                </a:lnTo>
                <a:lnTo>
                  <a:pt x="384" y="75"/>
                </a:lnTo>
                <a:lnTo>
                  <a:pt x="385" y="75"/>
                </a:lnTo>
                <a:lnTo>
                  <a:pt x="384" y="74"/>
                </a:lnTo>
                <a:lnTo>
                  <a:pt x="382" y="68"/>
                </a:lnTo>
                <a:lnTo>
                  <a:pt x="382" y="65"/>
                </a:lnTo>
                <a:lnTo>
                  <a:pt x="383" y="63"/>
                </a:lnTo>
                <a:lnTo>
                  <a:pt x="386" y="61"/>
                </a:lnTo>
                <a:lnTo>
                  <a:pt x="386" y="59"/>
                </a:lnTo>
                <a:lnTo>
                  <a:pt x="390" y="59"/>
                </a:lnTo>
                <a:lnTo>
                  <a:pt x="394" y="56"/>
                </a:lnTo>
                <a:lnTo>
                  <a:pt x="395" y="56"/>
                </a:lnTo>
                <a:lnTo>
                  <a:pt x="397" y="54"/>
                </a:lnTo>
                <a:lnTo>
                  <a:pt x="401" y="52"/>
                </a:lnTo>
                <a:lnTo>
                  <a:pt x="406" y="50"/>
                </a:lnTo>
                <a:lnTo>
                  <a:pt x="407" y="49"/>
                </a:lnTo>
                <a:lnTo>
                  <a:pt x="406" y="48"/>
                </a:lnTo>
                <a:lnTo>
                  <a:pt x="408" y="48"/>
                </a:lnTo>
                <a:lnTo>
                  <a:pt x="408" y="46"/>
                </a:lnTo>
                <a:lnTo>
                  <a:pt x="409" y="45"/>
                </a:lnTo>
                <a:lnTo>
                  <a:pt x="411" y="46"/>
                </a:lnTo>
                <a:lnTo>
                  <a:pt x="411" y="45"/>
                </a:lnTo>
                <a:lnTo>
                  <a:pt x="412" y="46"/>
                </a:lnTo>
                <a:lnTo>
                  <a:pt x="409" y="45"/>
                </a:lnTo>
                <a:lnTo>
                  <a:pt x="405" y="45"/>
                </a:lnTo>
                <a:lnTo>
                  <a:pt x="405" y="46"/>
                </a:lnTo>
                <a:lnTo>
                  <a:pt x="406" y="46"/>
                </a:lnTo>
                <a:lnTo>
                  <a:pt x="405" y="46"/>
                </a:lnTo>
                <a:lnTo>
                  <a:pt x="404" y="48"/>
                </a:lnTo>
                <a:lnTo>
                  <a:pt x="405" y="48"/>
                </a:lnTo>
                <a:lnTo>
                  <a:pt x="404" y="48"/>
                </a:lnTo>
                <a:lnTo>
                  <a:pt x="403" y="48"/>
                </a:lnTo>
                <a:lnTo>
                  <a:pt x="398" y="51"/>
                </a:lnTo>
                <a:lnTo>
                  <a:pt x="396" y="51"/>
                </a:lnTo>
                <a:lnTo>
                  <a:pt x="397" y="50"/>
                </a:lnTo>
                <a:lnTo>
                  <a:pt x="395" y="50"/>
                </a:lnTo>
                <a:lnTo>
                  <a:pt x="395" y="49"/>
                </a:lnTo>
                <a:lnTo>
                  <a:pt x="397" y="48"/>
                </a:lnTo>
                <a:lnTo>
                  <a:pt x="397" y="47"/>
                </a:lnTo>
                <a:lnTo>
                  <a:pt x="394" y="48"/>
                </a:lnTo>
                <a:lnTo>
                  <a:pt x="393" y="47"/>
                </a:lnTo>
                <a:lnTo>
                  <a:pt x="389" y="48"/>
                </a:lnTo>
                <a:lnTo>
                  <a:pt x="388" y="48"/>
                </a:lnTo>
                <a:lnTo>
                  <a:pt x="386" y="48"/>
                </a:lnTo>
                <a:lnTo>
                  <a:pt x="386" y="49"/>
                </a:lnTo>
                <a:lnTo>
                  <a:pt x="384" y="50"/>
                </a:lnTo>
                <a:lnTo>
                  <a:pt x="383" y="51"/>
                </a:lnTo>
                <a:lnTo>
                  <a:pt x="378" y="53"/>
                </a:lnTo>
                <a:lnTo>
                  <a:pt x="378" y="54"/>
                </a:lnTo>
                <a:lnTo>
                  <a:pt x="379" y="55"/>
                </a:lnTo>
                <a:lnTo>
                  <a:pt x="379" y="54"/>
                </a:lnTo>
                <a:lnTo>
                  <a:pt x="381" y="55"/>
                </a:lnTo>
                <a:lnTo>
                  <a:pt x="380" y="56"/>
                </a:lnTo>
                <a:lnTo>
                  <a:pt x="379" y="55"/>
                </a:lnTo>
                <a:lnTo>
                  <a:pt x="378" y="56"/>
                </a:lnTo>
                <a:lnTo>
                  <a:pt x="376" y="55"/>
                </a:lnTo>
                <a:lnTo>
                  <a:pt x="374" y="56"/>
                </a:lnTo>
                <a:lnTo>
                  <a:pt x="373" y="56"/>
                </a:lnTo>
                <a:lnTo>
                  <a:pt x="369" y="56"/>
                </a:lnTo>
                <a:lnTo>
                  <a:pt x="372" y="55"/>
                </a:lnTo>
                <a:lnTo>
                  <a:pt x="371" y="55"/>
                </a:lnTo>
                <a:lnTo>
                  <a:pt x="370" y="54"/>
                </a:lnTo>
                <a:lnTo>
                  <a:pt x="368" y="55"/>
                </a:lnTo>
                <a:lnTo>
                  <a:pt x="367" y="54"/>
                </a:lnTo>
                <a:lnTo>
                  <a:pt x="368" y="54"/>
                </a:lnTo>
                <a:lnTo>
                  <a:pt x="364" y="54"/>
                </a:lnTo>
                <a:lnTo>
                  <a:pt x="363" y="54"/>
                </a:lnTo>
                <a:lnTo>
                  <a:pt x="362" y="54"/>
                </a:lnTo>
                <a:lnTo>
                  <a:pt x="362" y="55"/>
                </a:lnTo>
                <a:lnTo>
                  <a:pt x="363" y="55"/>
                </a:lnTo>
                <a:lnTo>
                  <a:pt x="362" y="55"/>
                </a:lnTo>
                <a:lnTo>
                  <a:pt x="361" y="55"/>
                </a:lnTo>
                <a:lnTo>
                  <a:pt x="358" y="55"/>
                </a:lnTo>
                <a:lnTo>
                  <a:pt x="356" y="55"/>
                </a:lnTo>
                <a:lnTo>
                  <a:pt x="355" y="54"/>
                </a:lnTo>
                <a:lnTo>
                  <a:pt x="355" y="55"/>
                </a:lnTo>
                <a:lnTo>
                  <a:pt x="354" y="56"/>
                </a:lnTo>
                <a:lnTo>
                  <a:pt x="353" y="55"/>
                </a:lnTo>
                <a:lnTo>
                  <a:pt x="347" y="55"/>
                </a:lnTo>
                <a:lnTo>
                  <a:pt x="343" y="56"/>
                </a:lnTo>
                <a:lnTo>
                  <a:pt x="341" y="57"/>
                </a:lnTo>
                <a:lnTo>
                  <a:pt x="338" y="58"/>
                </a:lnTo>
                <a:lnTo>
                  <a:pt x="337" y="59"/>
                </a:lnTo>
                <a:lnTo>
                  <a:pt x="332" y="62"/>
                </a:lnTo>
                <a:lnTo>
                  <a:pt x="329" y="64"/>
                </a:lnTo>
                <a:lnTo>
                  <a:pt x="321" y="68"/>
                </a:lnTo>
                <a:lnTo>
                  <a:pt x="322" y="69"/>
                </a:lnTo>
                <a:lnTo>
                  <a:pt x="323" y="69"/>
                </a:lnTo>
                <a:lnTo>
                  <a:pt x="326" y="69"/>
                </a:lnTo>
                <a:lnTo>
                  <a:pt x="326" y="71"/>
                </a:lnTo>
                <a:lnTo>
                  <a:pt x="327" y="71"/>
                </a:lnTo>
                <a:lnTo>
                  <a:pt x="328" y="71"/>
                </a:lnTo>
                <a:lnTo>
                  <a:pt x="327" y="71"/>
                </a:lnTo>
                <a:lnTo>
                  <a:pt x="327" y="70"/>
                </a:lnTo>
                <a:lnTo>
                  <a:pt x="329" y="70"/>
                </a:lnTo>
                <a:lnTo>
                  <a:pt x="328" y="71"/>
                </a:lnTo>
                <a:lnTo>
                  <a:pt x="330" y="71"/>
                </a:lnTo>
                <a:lnTo>
                  <a:pt x="327" y="72"/>
                </a:lnTo>
                <a:lnTo>
                  <a:pt x="328" y="72"/>
                </a:lnTo>
                <a:lnTo>
                  <a:pt x="330" y="72"/>
                </a:lnTo>
                <a:lnTo>
                  <a:pt x="332" y="71"/>
                </a:lnTo>
                <a:lnTo>
                  <a:pt x="330" y="72"/>
                </a:lnTo>
                <a:lnTo>
                  <a:pt x="331" y="72"/>
                </a:lnTo>
                <a:lnTo>
                  <a:pt x="332" y="71"/>
                </a:lnTo>
                <a:lnTo>
                  <a:pt x="332" y="70"/>
                </a:lnTo>
                <a:lnTo>
                  <a:pt x="334" y="70"/>
                </a:lnTo>
                <a:lnTo>
                  <a:pt x="335" y="70"/>
                </a:lnTo>
                <a:lnTo>
                  <a:pt x="336" y="71"/>
                </a:lnTo>
                <a:lnTo>
                  <a:pt x="337" y="71"/>
                </a:lnTo>
                <a:lnTo>
                  <a:pt x="338" y="72"/>
                </a:lnTo>
                <a:lnTo>
                  <a:pt x="340" y="73"/>
                </a:lnTo>
                <a:lnTo>
                  <a:pt x="339" y="74"/>
                </a:lnTo>
                <a:lnTo>
                  <a:pt x="338" y="73"/>
                </a:lnTo>
                <a:lnTo>
                  <a:pt x="339" y="74"/>
                </a:lnTo>
                <a:lnTo>
                  <a:pt x="340" y="75"/>
                </a:lnTo>
                <a:lnTo>
                  <a:pt x="339" y="76"/>
                </a:lnTo>
                <a:lnTo>
                  <a:pt x="340" y="76"/>
                </a:lnTo>
                <a:lnTo>
                  <a:pt x="340" y="77"/>
                </a:lnTo>
                <a:lnTo>
                  <a:pt x="338" y="79"/>
                </a:lnTo>
                <a:lnTo>
                  <a:pt x="338" y="80"/>
                </a:lnTo>
                <a:lnTo>
                  <a:pt x="337" y="81"/>
                </a:lnTo>
                <a:lnTo>
                  <a:pt x="337" y="82"/>
                </a:lnTo>
                <a:lnTo>
                  <a:pt x="338" y="82"/>
                </a:lnTo>
                <a:lnTo>
                  <a:pt x="337" y="83"/>
                </a:lnTo>
                <a:lnTo>
                  <a:pt x="338" y="84"/>
                </a:lnTo>
                <a:lnTo>
                  <a:pt x="337" y="85"/>
                </a:lnTo>
                <a:lnTo>
                  <a:pt x="337" y="86"/>
                </a:lnTo>
                <a:lnTo>
                  <a:pt x="336" y="87"/>
                </a:lnTo>
                <a:lnTo>
                  <a:pt x="334" y="89"/>
                </a:lnTo>
                <a:lnTo>
                  <a:pt x="332" y="92"/>
                </a:lnTo>
                <a:lnTo>
                  <a:pt x="330" y="94"/>
                </a:lnTo>
                <a:lnTo>
                  <a:pt x="324" y="99"/>
                </a:lnTo>
                <a:lnTo>
                  <a:pt x="321" y="102"/>
                </a:lnTo>
                <a:lnTo>
                  <a:pt x="318" y="104"/>
                </a:lnTo>
                <a:lnTo>
                  <a:pt x="316" y="104"/>
                </a:lnTo>
                <a:lnTo>
                  <a:pt x="313" y="104"/>
                </a:lnTo>
                <a:lnTo>
                  <a:pt x="313" y="103"/>
                </a:lnTo>
                <a:lnTo>
                  <a:pt x="312" y="103"/>
                </a:lnTo>
                <a:lnTo>
                  <a:pt x="311" y="103"/>
                </a:lnTo>
                <a:lnTo>
                  <a:pt x="312" y="103"/>
                </a:lnTo>
                <a:lnTo>
                  <a:pt x="311" y="103"/>
                </a:lnTo>
                <a:lnTo>
                  <a:pt x="310" y="105"/>
                </a:lnTo>
                <a:lnTo>
                  <a:pt x="308" y="104"/>
                </a:lnTo>
                <a:lnTo>
                  <a:pt x="309" y="105"/>
                </a:lnTo>
                <a:lnTo>
                  <a:pt x="308" y="106"/>
                </a:lnTo>
                <a:lnTo>
                  <a:pt x="308" y="105"/>
                </a:lnTo>
                <a:lnTo>
                  <a:pt x="307" y="104"/>
                </a:lnTo>
                <a:lnTo>
                  <a:pt x="309" y="104"/>
                </a:lnTo>
                <a:lnTo>
                  <a:pt x="310" y="102"/>
                </a:lnTo>
                <a:lnTo>
                  <a:pt x="310" y="100"/>
                </a:lnTo>
                <a:lnTo>
                  <a:pt x="309" y="98"/>
                </a:lnTo>
                <a:lnTo>
                  <a:pt x="310" y="98"/>
                </a:lnTo>
                <a:lnTo>
                  <a:pt x="312" y="97"/>
                </a:lnTo>
                <a:lnTo>
                  <a:pt x="315" y="97"/>
                </a:lnTo>
                <a:lnTo>
                  <a:pt x="315" y="96"/>
                </a:lnTo>
                <a:lnTo>
                  <a:pt x="316" y="96"/>
                </a:lnTo>
                <a:lnTo>
                  <a:pt x="316" y="95"/>
                </a:lnTo>
                <a:lnTo>
                  <a:pt x="318" y="94"/>
                </a:lnTo>
                <a:lnTo>
                  <a:pt x="317" y="93"/>
                </a:lnTo>
                <a:lnTo>
                  <a:pt x="318" y="93"/>
                </a:lnTo>
                <a:lnTo>
                  <a:pt x="318" y="91"/>
                </a:lnTo>
                <a:lnTo>
                  <a:pt x="320" y="90"/>
                </a:lnTo>
                <a:lnTo>
                  <a:pt x="320" y="89"/>
                </a:lnTo>
                <a:lnTo>
                  <a:pt x="320" y="88"/>
                </a:lnTo>
                <a:lnTo>
                  <a:pt x="319" y="87"/>
                </a:lnTo>
                <a:lnTo>
                  <a:pt x="316" y="88"/>
                </a:lnTo>
                <a:lnTo>
                  <a:pt x="315" y="88"/>
                </a:lnTo>
                <a:lnTo>
                  <a:pt x="313" y="90"/>
                </a:lnTo>
                <a:lnTo>
                  <a:pt x="309" y="90"/>
                </a:lnTo>
                <a:lnTo>
                  <a:pt x="308" y="88"/>
                </a:lnTo>
                <a:lnTo>
                  <a:pt x="307" y="87"/>
                </a:lnTo>
                <a:lnTo>
                  <a:pt x="308" y="86"/>
                </a:lnTo>
                <a:lnTo>
                  <a:pt x="307" y="86"/>
                </a:lnTo>
                <a:lnTo>
                  <a:pt x="304" y="85"/>
                </a:lnTo>
                <a:lnTo>
                  <a:pt x="303" y="85"/>
                </a:lnTo>
                <a:lnTo>
                  <a:pt x="302" y="84"/>
                </a:lnTo>
                <a:lnTo>
                  <a:pt x="299" y="84"/>
                </a:lnTo>
                <a:lnTo>
                  <a:pt x="299" y="83"/>
                </a:lnTo>
                <a:lnTo>
                  <a:pt x="299" y="82"/>
                </a:lnTo>
                <a:lnTo>
                  <a:pt x="298" y="82"/>
                </a:lnTo>
                <a:lnTo>
                  <a:pt x="298" y="81"/>
                </a:lnTo>
                <a:lnTo>
                  <a:pt x="297" y="79"/>
                </a:lnTo>
                <a:lnTo>
                  <a:pt x="296" y="79"/>
                </a:lnTo>
                <a:lnTo>
                  <a:pt x="297" y="79"/>
                </a:lnTo>
                <a:lnTo>
                  <a:pt x="295" y="77"/>
                </a:lnTo>
                <a:lnTo>
                  <a:pt x="296" y="76"/>
                </a:lnTo>
                <a:lnTo>
                  <a:pt x="294" y="75"/>
                </a:lnTo>
                <a:lnTo>
                  <a:pt x="294" y="74"/>
                </a:lnTo>
                <a:lnTo>
                  <a:pt x="293" y="74"/>
                </a:lnTo>
                <a:lnTo>
                  <a:pt x="293" y="73"/>
                </a:lnTo>
                <a:lnTo>
                  <a:pt x="290" y="73"/>
                </a:lnTo>
                <a:lnTo>
                  <a:pt x="287" y="72"/>
                </a:lnTo>
                <a:lnTo>
                  <a:pt x="279" y="73"/>
                </a:lnTo>
                <a:lnTo>
                  <a:pt x="276" y="74"/>
                </a:lnTo>
                <a:lnTo>
                  <a:pt x="276" y="75"/>
                </a:lnTo>
                <a:lnTo>
                  <a:pt x="278" y="75"/>
                </a:lnTo>
                <a:lnTo>
                  <a:pt x="278" y="76"/>
                </a:lnTo>
                <a:lnTo>
                  <a:pt x="279" y="76"/>
                </a:lnTo>
                <a:lnTo>
                  <a:pt x="276" y="78"/>
                </a:lnTo>
                <a:lnTo>
                  <a:pt x="273" y="82"/>
                </a:lnTo>
                <a:lnTo>
                  <a:pt x="274" y="82"/>
                </a:lnTo>
                <a:lnTo>
                  <a:pt x="272" y="83"/>
                </a:lnTo>
                <a:lnTo>
                  <a:pt x="270" y="84"/>
                </a:lnTo>
                <a:lnTo>
                  <a:pt x="266" y="83"/>
                </a:lnTo>
                <a:lnTo>
                  <a:pt x="265" y="83"/>
                </a:lnTo>
                <a:lnTo>
                  <a:pt x="262" y="83"/>
                </a:lnTo>
                <a:lnTo>
                  <a:pt x="261" y="82"/>
                </a:lnTo>
                <a:lnTo>
                  <a:pt x="259" y="82"/>
                </a:lnTo>
                <a:lnTo>
                  <a:pt x="255" y="84"/>
                </a:lnTo>
                <a:lnTo>
                  <a:pt x="249" y="85"/>
                </a:lnTo>
                <a:lnTo>
                  <a:pt x="242" y="85"/>
                </a:lnTo>
                <a:lnTo>
                  <a:pt x="240" y="84"/>
                </a:lnTo>
                <a:lnTo>
                  <a:pt x="240" y="83"/>
                </a:lnTo>
                <a:lnTo>
                  <a:pt x="238" y="83"/>
                </a:lnTo>
                <a:lnTo>
                  <a:pt x="237" y="82"/>
                </a:lnTo>
                <a:lnTo>
                  <a:pt x="232" y="81"/>
                </a:lnTo>
                <a:lnTo>
                  <a:pt x="229" y="82"/>
                </a:lnTo>
                <a:lnTo>
                  <a:pt x="226" y="82"/>
                </a:lnTo>
                <a:lnTo>
                  <a:pt x="223" y="81"/>
                </a:lnTo>
                <a:lnTo>
                  <a:pt x="223" y="79"/>
                </a:lnTo>
                <a:lnTo>
                  <a:pt x="216" y="77"/>
                </a:lnTo>
                <a:lnTo>
                  <a:pt x="213" y="76"/>
                </a:lnTo>
                <a:lnTo>
                  <a:pt x="213" y="77"/>
                </a:lnTo>
                <a:lnTo>
                  <a:pt x="211" y="78"/>
                </a:lnTo>
                <a:lnTo>
                  <a:pt x="210" y="80"/>
                </a:lnTo>
                <a:lnTo>
                  <a:pt x="211" y="81"/>
                </a:lnTo>
                <a:lnTo>
                  <a:pt x="211" y="82"/>
                </a:lnTo>
                <a:lnTo>
                  <a:pt x="211" y="83"/>
                </a:lnTo>
                <a:lnTo>
                  <a:pt x="209" y="84"/>
                </a:lnTo>
                <a:lnTo>
                  <a:pt x="205" y="83"/>
                </a:lnTo>
                <a:lnTo>
                  <a:pt x="203" y="83"/>
                </a:lnTo>
                <a:lnTo>
                  <a:pt x="200" y="83"/>
                </a:lnTo>
                <a:lnTo>
                  <a:pt x="200" y="81"/>
                </a:lnTo>
                <a:lnTo>
                  <a:pt x="196" y="81"/>
                </a:lnTo>
                <a:lnTo>
                  <a:pt x="196" y="80"/>
                </a:lnTo>
                <a:lnTo>
                  <a:pt x="195" y="81"/>
                </a:lnTo>
                <a:lnTo>
                  <a:pt x="194" y="80"/>
                </a:lnTo>
                <a:lnTo>
                  <a:pt x="186" y="83"/>
                </a:lnTo>
                <a:lnTo>
                  <a:pt x="186" y="84"/>
                </a:lnTo>
                <a:lnTo>
                  <a:pt x="184" y="84"/>
                </a:lnTo>
                <a:lnTo>
                  <a:pt x="181" y="84"/>
                </a:lnTo>
                <a:lnTo>
                  <a:pt x="181" y="85"/>
                </a:lnTo>
                <a:lnTo>
                  <a:pt x="180" y="85"/>
                </a:lnTo>
                <a:lnTo>
                  <a:pt x="179" y="85"/>
                </a:lnTo>
                <a:lnTo>
                  <a:pt x="177" y="84"/>
                </a:lnTo>
                <a:lnTo>
                  <a:pt x="177" y="83"/>
                </a:lnTo>
                <a:lnTo>
                  <a:pt x="175" y="84"/>
                </a:lnTo>
                <a:lnTo>
                  <a:pt x="173" y="84"/>
                </a:lnTo>
                <a:lnTo>
                  <a:pt x="172" y="83"/>
                </a:lnTo>
                <a:lnTo>
                  <a:pt x="172" y="82"/>
                </a:lnTo>
                <a:lnTo>
                  <a:pt x="170" y="82"/>
                </a:lnTo>
                <a:lnTo>
                  <a:pt x="169" y="80"/>
                </a:lnTo>
                <a:lnTo>
                  <a:pt x="167" y="80"/>
                </a:lnTo>
                <a:lnTo>
                  <a:pt x="165" y="80"/>
                </a:lnTo>
                <a:lnTo>
                  <a:pt x="164" y="81"/>
                </a:lnTo>
                <a:lnTo>
                  <a:pt x="161" y="81"/>
                </a:lnTo>
                <a:lnTo>
                  <a:pt x="161" y="80"/>
                </a:lnTo>
                <a:lnTo>
                  <a:pt x="160" y="80"/>
                </a:lnTo>
                <a:lnTo>
                  <a:pt x="161" y="79"/>
                </a:lnTo>
                <a:lnTo>
                  <a:pt x="159" y="79"/>
                </a:lnTo>
                <a:lnTo>
                  <a:pt x="158" y="79"/>
                </a:lnTo>
                <a:lnTo>
                  <a:pt x="158" y="80"/>
                </a:lnTo>
                <a:lnTo>
                  <a:pt x="157" y="80"/>
                </a:lnTo>
                <a:lnTo>
                  <a:pt x="151" y="73"/>
                </a:lnTo>
                <a:lnTo>
                  <a:pt x="147" y="71"/>
                </a:lnTo>
                <a:lnTo>
                  <a:pt x="146" y="70"/>
                </a:lnTo>
                <a:lnTo>
                  <a:pt x="147" y="70"/>
                </a:lnTo>
                <a:lnTo>
                  <a:pt x="141" y="71"/>
                </a:lnTo>
                <a:lnTo>
                  <a:pt x="141" y="72"/>
                </a:lnTo>
                <a:lnTo>
                  <a:pt x="140" y="72"/>
                </a:lnTo>
                <a:lnTo>
                  <a:pt x="139" y="72"/>
                </a:lnTo>
                <a:lnTo>
                  <a:pt x="137" y="73"/>
                </a:lnTo>
                <a:lnTo>
                  <a:pt x="137" y="72"/>
                </a:lnTo>
                <a:lnTo>
                  <a:pt x="137" y="71"/>
                </a:lnTo>
                <a:lnTo>
                  <a:pt x="138" y="71"/>
                </a:lnTo>
                <a:lnTo>
                  <a:pt x="137" y="71"/>
                </a:lnTo>
                <a:lnTo>
                  <a:pt x="135" y="71"/>
                </a:lnTo>
                <a:lnTo>
                  <a:pt x="134" y="71"/>
                </a:lnTo>
                <a:lnTo>
                  <a:pt x="135" y="71"/>
                </a:lnTo>
                <a:lnTo>
                  <a:pt x="133" y="70"/>
                </a:lnTo>
                <a:lnTo>
                  <a:pt x="134" y="71"/>
                </a:lnTo>
                <a:lnTo>
                  <a:pt x="133" y="70"/>
                </a:lnTo>
                <a:lnTo>
                  <a:pt x="132" y="71"/>
                </a:lnTo>
                <a:lnTo>
                  <a:pt x="131" y="70"/>
                </a:lnTo>
                <a:lnTo>
                  <a:pt x="131" y="71"/>
                </a:lnTo>
                <a:lnTo>
                  <a:pt x="130" y="70"/>
                </a:lnTo>
                <a:lnTo>
                  <a:pt x="131" y="70"/>
                </a:lnTo>
                <a:lnTo>
                  <a:pt x="131" y="69"/>
                </a:lnTo>
                <a:lnTo>
                  <a:pt x="130" y="68"/>
                </a:lnTo>
                <a:lnTo>
                  <a:pt x="130" y="67"/>
                </a:lnTo>
                <a:lnTo>
                  <a:pt x="129" y="67"/>
                </a:lnTo>
                <a:lnTo>
                  <a:pt x="128" y="68"/>
                </a:lnTo>
                <a:lnTo>
                  <a:pt x="124" y="67"/>
                </a:lnTo>
                <a:lnTo>
                  <a:pt x="123" y="67"/>
                </a:lnTo>
                <a:lnTo>
                  <a:pt x="122" y="67"/>
                </a:lnTo>
                <a:lnTo>
                  <a:pt x="122" y="68"/>
                </a:lnTo>
                <a:lnTo>
                  <a:pt x="114" y="69"/>
                </a:lnTo>
                <a:lnTo>
                  <a:pt x="113" y="69"/>
                </a:lnTo>
                <a:lnTo>
                  <a:pt x="113" y="70"/>
                </a:lnTo>
                <a:lnTo>
                  <a:pt x="112" y="70"/>
                </a:lnTo>
                <a:lnTo>
                  <a:pt x="107" y="70"/>
                </a:lnTo>
                <a:lnTo>
                  <a:pt x="105" y="71"/>
                </a:lnTo>
                <a:lnTo>
                  <a:pt x="104" y="71"/>
                </a:lnTo>
                <a:lnTo>
                  <a:pt x="102" y="71"/>
                </a:lnTo>
                <a:lnTo>
                  <a:pt x="100" y="71"/>
                </a:lnTo>
                <a:lnTo>
                  <a:pt x="101" y="71"/>
                </a:lnTo>
                <a:lnTo>
                  <a:pt x="100" y="72"/>
                </a:lnTo>
                <a:lnTo>
                  <a:pt x="102" y="72"/>
                </a:lnTo>
                <a:lnTo>
                  <a:pt x="101" y="72"/>
                </a:lnTo>
                <a:lnTo>
                  <a:pt x="101" y="73"/>
                </a:lnTo>
                <a:lnTo>
                  <a:pt x="104" y="73"/>
                </a:lnTo>
                <a:lnTo>
                  <a:pt x="104" y="74"/>
                </a:lnTo>
                <a:lnTo>
                  <a:pt x="101" y="74"/>
                </a:lnTo>
                <a:lnTo>
                  <a:pt x="99" y="75"/>
                </a:lnTo>
                <a:lnTo>
                  <a:pt x="101" y="76"/>
                </a:lnTo>
                <a:lnTo>
                  <a:pt x="97" y="77"/>
                </a:lnTo>
                <a:lnTo>
                  <a:pt x="99" y="77"/>
                </a:lnTo>
                <a:lnTo>
                  <a:pt x="99" y="78"/>
                </a:lnTo>
                <a:lnTo>
                  <a:pt x="100" y="78"/>
                </a:lnTo>
                <a:lnTo>
                  <a:pt x="102" y="79"/>
                </a:lnTo>
                <a:lnTo>
                  <a:pt x="102" y="80"/>
                </a:lnTo>
                <a:lnTo>
                  <a:pt x="99" y="81"/>
                </a:lnTo>
                <a:lnTo>
                  <a:pt x="98" y="80"/>
                </a:lnTo>
                <a:lnTo>
                  <a:pt x="97" y="81"/>
                </a:lnTo>
                <a:lnTo>
                  <a:pt x="96" y="81"/>
                </a:lnTo>
                <a:lnTo>
                  <a:pt x="93" y="80"/>
                </a:lnTo>
                <a:lnTo>
                  <a:pt x="92" y="79"/>
                </a:lnTo>
                <a:lnTo>
                  <a:pt x="91" y="79"/>
                </a:lnTo>
                <a:lnTo>
                  <a:pt x="90" y="80"/>
                </a:lnTo>
                <a:lnTo>
                  <a:pt x="89" y="79"/>
                </a:lnTo>
                <a:lnTo>
                  <a:pt x="87" y="79"/>
                </a:lnTo>
                <a:lnTo>
                  <a:pt x="85" y="81"/>
                </a:lnTo>
                <a:lnTo>
                  <a:pt x="81" y="80"/>
                </a:lnTo>
                <a:lnTo>
                  <a:pt x="82" y="81"/>
                </a:lnTo>
                <a:lnTo>
                  <a:pt x="81" y="81"/>
                </a:lnTo>
                <a:lnTo>
                  <a:pt x="81" y="80"/>
                </a:lnTo>
                <a:lnTo>
                  <a:pt x="78" y="78"/>
                </a:lnTo>
                <a:lnTo>
                  <a:pt x="75" y="78"/>
                </a:lnTo>
                <a:lnTo>
                  <a:pt x="74" y="77"/>
                </a:lnTo>
                <a:lnTo>
                  <a:pt x="73" y="78"/>
                </a:lnTo>
                <a:lnTo>
                  <a:pt x="71" y="78"/>
                </a:lnTo>
                <a:lnTo>
                  <a:pt x="72" y="78"/>
                </a:lnTo>
                <a:lnTo>
                  <a:pt x="70" y="77"/>
                </a:lnTo>
                <a:lnTo>
                  <a:pt x="70" y="78"/>
                </a:lnTo>
                <a:lnTo>
                  <a:pt x="69" y="78"/>
                </a:lnTo>
                <a:lnTo>
                  <a:pt x="69" y="79"/>
                </a:lnTo>
                <a:lnTo>
                  <a:pt x="66" y="79"/>
                </a:lnTo>
                <a:lnTo>
                  <a:pt x="66" y="80"/>
                </a:lnTo>
                <a:lnTo>
                  <a:pt x="64" y="81"/>
                </a:lnTo>
                <a:lnTo>
                  <a:pt x="64" y="83"/>
                </a:lnTo>
                <a:lnTo>
                  <a:pt x="62" y="83"/>
                </a:lnTo>
                <a:lnTo>
                  <a:pt x="60" y="81"/>
                </a:lnTo>
                <a:lnTo>
                  <a:pt x="59" y="82"/>
                </a:lnTo>
                <a:lnTo>
                  <a:pt x="59" y="83"/>
                </a:lnTo>
                <a:lnTo>
                  <a:pt x="58" y="83"/>
                </a:lnTo>
                <a:lnTo>
                  <a:pt x="58" y="85"/>
                </a:lnTo>
                <a:lnTo>
                  <a:pt x="59" y="85"/>
                </a:lnTo>
                <a:lnTo>
                  <a:pt x="57" y="87"/>
                </a:lnTo>
                <a:lnTo>
                  <a:pt x="59" y="88"/>
                </a:lnTo>
                <a:lnTo>
                  <a:pt x="59" y="89"/>
                </a:lnTo>
                <a:lnTo>
                  <a:pt x="62" y="90"/>
                </a:lnTo>
                <a:lnTo>
                  <a:pt x="65" y="92"/>
                </a:lnTo>
                <a:lnTo>
                  <a:pt x="63" y="92"/>
                </a:lnTo>
                <a:lnTo>
                  <a:pt x="63" y="93"/>
                </a:lnTo>
                <a:lnTo>
                  <a:pt x="65" y="94"/>
                </a:lnTo>
                <a:lnTo>
                  <a:pt x="68" y="95"/>
                </a:lnTo>
                <a:lnTo>
                  <a:pt x="66" y="96"/>
                </a:lnTo>
                <a:lnTo>
                  <a:pt x="64" y="98"/>
                </a:lnTo>
                <a:lnTo>
                  <a:pt x="65" y="102"/>
                </a:lnTo>
                <a:lnTo>
                  <a:pt x="67" y="104"/>
                </a:lnTo>
                <a:lnTo>
                  <a:pt x="61" y="109"/>
                </a:lnTo>
                <a:lnTo>
                  <a:pt x="60" y="109"/>
                </a:lnTo>
                <a:lnTo>
                  <a:pt x="58" y="107"/>
                </a:lnTo>
                <a:lnTo>
                  <a:pt x="57" y="107"/>
                </a:lnTo>
                <a:lnTo>
                  <a:pt x="55" y="106"/>
                </a:lnTo>
                <a:lnTo>
                  <a:pt x="55" y="105"/>
                </a:lnTo>
                <a:lnTo>
                  <a:pt x="52" y="104"/>
                </a:lnTo>
                <a:lnTo>
                  <a:pt x="49" y="105"/>
                </a:lnTo>
                <a:lnTo>
                  <a:pt x="49" y="104"/>
                </a:lnTo>
                <a:lnTo>
                  <a:pt x="46" y="103"/>
                </a:lnTo>
                <a:lnTo>
                  <a:pt x="42" y="103"/>
                </a:lnTo>
                <a:lnTo>
                  <a:pt x="39" y="102"/>
                </a:lnTo>
                <a:lnTo>
                  <a:pt x="38" y="102"/>
                </a:lnTo>
                <a:lnTo>
                  <a:pt x="34" y="100"/>
                </a:lnTo>
                <a:lnTo>
                  <a:pt x="32" y="99"/>
                </a:lnTo>
                <a:lnTo>
                  <a:pt x="31" y="99"/>
                </a:lnTo>
                <a:lnTo>
                  <a:pt x="30" y="99"/>
                </a:lnTo>
                <a:lnTo>
                  <a:pt x="29" y="98"/>
                </a:lnTo>
                <a:lnTo>
                  <a:pt x="28" y="97"/>
                </a:lnTo>
                <a:lnTo>
                  <a:pt x="29" y="97"/>
                </a:lnTo>
                <a:lnTo>
                  <a:pt x="28" y="97"/>
                </a:lnTo>
                <a:lnTo>
                  <a:pt x="28" y="96"/>
                </a:lnTo>
                <a:lnTo>
                  <a:pt x="29" y="97"/>
                </a:lnTo>
                <a:lnTo>
                  <a:pt x="31" y="97"/>
                </a:lnTo>
                <a:lnTo>
                  <a:pt x="31" y="96"/>
                </a:lnTo>
                <a:lnTo>
                  <a:pt x="31" y="95"/>
                </a:lnTo>
                <a:lnTo>
                  <a:pt x="32" y="95"/>
                </a:lnTo>
                <a:lnTo>
                  <a:pt x="32" y="94"/>
                </a:lnTo>
                <a:lnTo>
                  <a:pt x="34" y="95"/>
                </a:lnTo>
                <a:lnTo>
                  <a:pt x="31" y="93"/>
                </a:lnTo>
                <a:lnTo>
                  <a:pt x="34" y="93"/>
                </a:lnTo>
                <a:lnTo>
                  <a:pt x="33" y="93"/>
                </a:lnTo>
                <a:lnTo>
                  <a:pt x="33" y="92"/>
                </a:lnTo>
                <a:lnTo>
                  <a:pt x="36" y="92"/>
                </a:lnTo>
                <a:lnTo>
                  <a:pt x="36" y="91"/>
                </a:lnTo>
                <a:lnTo>
                  <a:pt x="32" y="91"/>
                </a:lnTo>
                <a:lnTo>
                  <a:pt x="33" y="90"/>
                </a:lnTo>
                <a:lnTo>
                  <a:pt x="34" y="90"/>
                </a:lnTo>
                <a:lnTo>
                  <a:pt x="34" y="89"/>
                </a:lnTo>
                <a:lnTo>
                  <a:pt x="37" y="89"/>
                </a:lnTo>
                <a:lnTo>
                  <a:pt x="38" y="88"/>
                </a:lnTo>
                <a:lnTo>
                  <a:pt x="37" y="87"/>
                </a:lnTo>
                <a:lnTo>
                  <a:pt x="38" y="86"/>
                </a:lnTo>
                <a:lnTo>
                  <a:pt x="37" y="86"/>
                </a:lnTo>
                <a:lnTo>
                  <a:pt x="38" y="85"/>
                </a:lnTo>
                <a:lnTo>
                  <a:pt x="38" y="84"/>
                </a:lnTo>
                <a:lnTo>
                  <a:pt x="37" y="84"/>
                </a:lnTo>
                <a:lnTo>
                  <a:pt x="35" y="83"/>
                </a:lnTo>
                <a:lnTo>
                  <a:pt x="34" y="83"/>
                </a:lnTo>
                <a:lnTo>
                  <a:pt x="33" y="82"/>
                </a:lnTo>
                <a:lnTo>
                  <a:pt x="32" y="83"/>
                </a:lnTo>
                <a:lnTo>
                  <a:pt x="30" y="82"/>
                </a:lnTo>
                <a:lnTo>
                  <a:pt x="28" y="82"/>
                </a:lnTo>
                <a:lnTo>
                  <a:pt x="26" y="82"/>
                </a:lnTo>
                <a:lnTo>
                  <a:pt x="25" y="82"/>
                </a:lnTo>
                <a:lnTo>
                  <a:pt x="24" y="81"/>
                </a:lnTo>
                <a:lnTo>
                  <a:pt x="24" y="80"/>
                </a:lnTo>
                <a:lnTo>
                  <a:pt x="23" y="79"/>
                </a:lnTo>
                <a:lnTo>
                  <a:pt x="21" y="79"/>
                </a:lnTo>
                <a:lnTo>
                  <a:pt x="20" y="78"/>
                </a:lnTo>
                <a:lnTo>
                  <a:pt x="21" y="77"/>
                </a:lnTo>
                <a:lnTo>
                  <a:pt x="19" y="76"/>
                </a:lnTo>
                <a:lnTo>
                  <a:pt x="15" y="76"/>
                </a:lnTo>
                <a:lnTo>
                  <a:pt x="14" y="76"/>
                </a:lnTo>
                <a:lnTo>
                  <a:pt x="13" y="76"/>
                </a:lnTo>
                <a:lnTo>
                  <a:pt x="13" y="74"/>
                </a:lnTo>
                <a:lnTo>
                  <a:pt x="12" y="74"/>
                </a:lnTo>
                <a:lnTo>
                  <a:pt x="12" y="73"/>
                </a:lnTo>
                <a:lnTo>
                  <a:pt x="14" y="73"/>
                </a:lnTo>
                <a:lnTo>
                  <a:pt x="16" y="72"/>
                </a:lnTo>
                <a:lnTo>
                  <a:pt x="15" y="72"/>
                </a:lnTo>
                <a:lnTo>
                  <a:pt x="13" y="71"/>
                </a:lnTo>
                <a:lnTo>
                  <a:pt x="12" y="70"/>
                </a:lnTo>
                <a:lnTo>
                  <a:pt x="11" y="69"/>
                </a:lnTo>
                <a:lnTo>
                  <a:pt x="10" y="68"/>
                </a:lnTo>
                <a:lnTo>
                  <a:pt x="11" y="68"/>
                </a:lnTo>
                <a:lnTo>
                  <a:pt x="10" y="67"/>
                </a:lnTo>
                <a:lnTo>
                  <a:pt x="11" y="66"/>
                </a:lnTo>
                <a:lnTo>
                  <a:pt x="9" y="65"/>
                </a:lnTo>
                <a:lnTo>
                  <a:pt x="6" y="66"/>
                </a:lnTo>
                <a:lnTo>
                  <a:pt x="6" y="65"/>
                </a:lnTo>
                <a:lnTo>
                  <a:pt x="4" y="65"/>
                </a:lnTo>
                <a:lnTo>
                  <a:pt x="3" y="64"/>
                </a:lnTo>
                <a:lnTo>
                  <a:pt x="2" y="62"/>
                </a:lnTo>
                <a:lnTo>
                  <a:pt x="1" y="62"/>
                </a:lnTo>
                <a:lnTo>
                  <a:pt x="2" y="61"/>
                </a:lnTo>
                <a:lnTo>
                  <a:pt x="0" y="60"/>
                </a:lnTo>
                <a:lnTo>
                  <a:pt x="0" y="59"/>
                </a:lnTo>
                <a:lnTo>
                  <a:pt x="1" y="59"/>
                </a:lnTo>
                <a:lnTo>
                  <a:pt x="0" y="58"/>
                </a:lnTo>
                <a:lnTo>
                  <a:pt x="0" y="56"/>
                </a:lnTo>
                <a:lnTo>
                  <a:pt x="2" y="55"/>
                </a:lnTo>
                <a:lnTo>
                  <a:pt x="3" y="55"/>
                </a:lnTo>
                <a:lnTo>
                  <a:pt x="2" y="54"/>
                </a:lnTo>
                <a:lnTo>
                  <a:pt x="3" y="54"/>
                </a:lnTo>
                <a:lnTo>
                  <a:pt x="3" y="53"/>
                </a:lnTo>
                <a:lnTo>
                  <a:pt x="4" y="54"/>
                </a:lnTo>
                <a:lnTo>
                  <a:pt x="6" y="53"/>
                </a:lnTo>
                <a:lnTo>
                  <a:pt x="9" y="53"/>
                </a:lnTo>
                <a:lnTo>
                  <a:pt x="4" y="52"/>
                </a:lnTo>
                <a:lnTo>
                  <a:pt x="3" y="51"/>
                </a:lnTo>
                <a:lnTo>
                  <a:pt x="4" y="51"/>
                </a:lnTo>
                <a:lnTo>
                  <a:pt x="1" y="51"/>
                </a:lnTo>
                <a:lnTo>
                  <a:pt x="12" y="45"/>
                </a:lnTo>
                <a:lnTo>
                  <a:pt x="13" y="44"/>
                </a:lnTo>
                <a:lnTo>
                  <a:pt x="11" y="43"/>
                </a:lnTo>
                <a:lnTo>
                  <a:pt x="8" y="42"/>
                </a:lnTo>
                <a:lnTo>
                  <a:pt x="10" y="41"/>
                </a:lnTo>
                <a:lnTo>
                  <a:pt x="10" y="40"/>
                </a:lnTo>
                <a:lnTo>
                  <a:pt x="8" y="40"/>
                </a:lnTo>
                <a:lnTo>
                  <a:pt x="8" y="39"/>
                </a:lnTo>
                <a:lnTo>
                  <a:pt x="9" y="39"/>
                </a:lnTo>
                <a:lnTo>
                  <a:pt x="8" y="39"/>
                </a:lnTo>
                <a:lnTo>
                  <a:pt x="7" y="38"/>
                </a:lnTo>
                <a:lnTo>
                  <a:pt x="8" y="38"/>
                </a:lnTo>
                <a:lnTo>
                  <a:pt x="7" y="37"/>
                </a:lnTo>
                <a:lnTo>
                  <a:pt x="7" y="36"/>
                </a:lnTo>
                <a:lnTo>
                  <a:pt x="8" y="36"/>
                </a:lnTo>
                <a:lnTo>
                  <a:pt x="8" y="35"/>
                </a:lnTo>
                <a:lnTo>
                  <a:pt x="5" y="32"/>
                </a:lnTo>
                <a:lnTo>
                  <a:pt x="8" y="30"/>
                </a:lnTo>
                <a:lnTo>
                  <a:pt x="6" y="29"/>
                </a:lnTo>
                <a:lnTo>
                  <a:pt x="4" y="28"/>
                </a:lnTo>
                <a:lnTo>
                  <a:pt x="3" y="28"/>
                </a:lnTo>
                <a:lnTo>
                  <a:pt x="4" y="27"/>
                </a:lnTo>
                <a:lnTo>
                  <a:pt x="3" y="26"/>
                </a:lnTo>
                <a:lnTo>
                  <a:pt x="5" y="26"/>
                </a:lnTo>
                <a:lnTo>
                  <a:pt x="6" y="26"/>
                </a:lnTo>
                <a:lnTo>
                  <a:pt x="6" y="25"/>
                </a:lnTo>
                <a:lnTo>
                  <a:pt x="8" y="25"/>
                </a:lnTo>
                <a:lnTo>
                  <a:pt x="8" y="24"/>
                </a:lnTo>
                <a:lnTo>
                  <a:pt x="11" y="24"/>
                </a:lnTo>
                <a:lnTo>
                  <a:pt x="13" y="24"/>
                </a:lnTo>
                <a:lnTo>
                  <a:pt x="14" y="24"/>
                </a:lnTo>
                <a:lnTo>
                  <a:pt x="14" y="23"/>
                </a:lnTo>
                <a:lnTo>
                  <a:pt x="17" y="24"/>
                </a:lnTo>
                <a:lnTo>
                  <a:pt x="14" y="24"/>
                </a:lnTo>
                <a:lnTo>
                  <a:pt x="15" y="25"/>
                </a:lnTo>
                <a:lnTo>
                  <a:pt x="14" y="25"/>
                </a:lnTo>
                <a:lnTo>
                  <a:pt x="17" y="25"/>
                </a:lnTo>
                <a:lnTo>
                  <a:pt x="16" y="25"/>
                </a:lnTo>
                <a:lnTo>
                  <a:pt x="18" y="25"/>
                </a:lnTo>
                <a:lnTo>
                  <a:pt x="17" y="25"/>
                </a:lnTo>
                <a:lnTo>
                  <a:pt x="18" y="25"/>
                </a:lnTo>
                <a:lnTo>
                  <a:pt x="17" y="26"/>
                </a:lnTo>
                <a:lnTo>
                  <a:pt x="18" y="26"/>
                </a:lnTo>
                <a:lnTo>
                  <a:pt x="19" y="25"/>
                </a:lnTo>
                <a:lnTo>
                  <a:pt x="26" y="25"/>
                </a:lnTo>
                <a:lnTo>
                  <a:pt x="31" y="27"/>
                </a:lnTo>
                <a:lnTo>
                  <a:pt x="33" y="28"/>
                </a:lnTo>
                <a:lnTo>
                  <a:pt x="37" y="29"/>
                </a:lnTo>
                <a:lnTo>
                  <a:pt x="37" y="28"/>
                </a:lnTo>
                <a:lnTo>
                  <a:pt x="39" y="30"/>
                </a:lnTo>
                <a:lnTo>
                  <a:pt x="41" y="30"/>
                </a:lnTo>
                <a:lnTo>
                  <a:pt x="41" y="31"/>
                </a:lnTo>
                <a:lnTo>
                  <a:pt x="42" y="32"/>
                </a:lnTo>
                <a:lnTo>
                  <a:pt x="41" y="33"/>
                </a:lnTo>
                <a:lnTo>
                  <a:pt x="38" y="34"/>
                </a:lnTo>
                <a:lnTo>
                  <a:pt x="34" y="35"/>
                </a:lnTo>
                <a:lnTo>
                  <a:pt x="24" y="34"/>
                </a:lnTo>
                <a:lnTo>
                  <a:pt x="22" y="33"/>
                </a:lnTo>
                <a:lnTo>
                  <a:pt x="21" y="34"/>
                </a:lnTo>
                <a:lnTo>
                  <a:pt x="19" y="33"/>
                </a:lnTo>
                <a:lnTo>
                  <a:pt x="18" y="33"/>
                </a:lnTo>
                <a:lnTo>
                  <a:pt x="16" y="32"/>
                </a:lnTo>
                <a:lnTo>
                  <a:pt x="14" y="31"/>
                </a:lnTo>
                <a:lnTo>
                  <a:pt x="15" y="32"/>
                </a:lnTo>
                <a:lnTo>
                  <a:pt x="17" y="33"/>
                </a:lnTo>
                <a:lnTo>
                  <a:pt x="16" y="33"/>
                </a:lnTo>
                <a:lnTo>
                  <a:pt x="18" y="33"/>
                </a:lnTo>
                <a:lnTo>
                  <a:pt x="17" y="33"/>
                </a:lnTo>
                <a:lnTo>
                  <a:pt x="18" y="33"/>
                </a:lnTo>
                <a:lnTo>
                  <a:pt x="17" y="34"/>
                </a:lnTo>
                <a:lnTo>
                  <a:pt x="19" y="34"/>
                </a:lnTo>
                <a:lnTo>
                  <a:pt x="18" y="34"/>
                </a:lnTo>
                <a:lnTo>
                  <a:pt x="20" y="34"/>
                </a:lnTo>
                <a:lnTo>
                  <a:pt x="23" y="35"/>
                </a:lnTo>
                <a:lnTo>
                  <a:pt x="23" y="36"/>
                </a:lnTo>
                <a:lnTo>
                  <a:pt x="22" y="36"/>
                </a:lnTo>
                <a:lnTo>
                  <a:pt x="22" y="37"/>
                </a:lnTo>
                <a:lnTo>
                  <a:pt x="21" y="37"/>
                </a:lnTo>
                <a:lnTo>
                  <a:pt x="23" y="39"/>
                </a:lnTo>
                <a:lnTo>
                  <a:pt x="22" y="40"/>
                </a:lnTo>
                <a:lnTo>
                  <a:pt x="23" y="40"/>
                </a:lnTo>
                <a:lnTo>
                  <a:pt x="26" y="40"/>
                </a:lnTo>
                <a:lnTo>
                  <a:pt x="27" y="41"/>
                </a:lnTo>
                <a:lnTo>
                  <a:pt x="30" y="42"/>
                </a:lnTo>
                <a:lnTo>
                  <a:pt x="32" y="41"/>
                </a:lnTo>
                <a:lnTo>
                  <a:pt x="32" y="40"/>
                </a:lnTo>
                <a:lnTo>
                  <a:pt x="29" y="40"/>
                </a:lnTo>
                <a:lnTo>
                  <a:pt x="28" y="39"/>
                </a:lnTo>
                <a:lnTo>
                  <a:pt x="27" y="38"/>
                </a:lnTo>
                <a:lnTo>
                  <a:pt x="28" y="38"/>
                </a:lnTo>
                <a:lnTo>
                  <a:pt x="28" y="37"/>
                </a:lnTo>
                <a:lnTo>
                  <a:pt x="33" y="38"/>
                </a:lnTo>
                <a:lnTo>
                  <a:pt x="32" y="39"/>
                </a:lnTo>
                <a:lnTo>
                  <a:pt x="33" y="39"/>
                </a:lnTo>
                <a:lnTo>
                  <a:pt x="39" y="40"/>
                </a:lnTo>
                <a:lnTo>
                  <a:pt x="39" y="38"/>
                </a:lnTo>
                <a:lnTo>
                  <a:pt x="37" y="37"/>
                </a:lnTo>
                <a:lnTo>
                  <a:pt x="37" y="36"/>
                </a:lnTo>
                <a:lnTo>
                  <a:pt x="42" y="35"/>
                </a:lnTo>
                <a:lnTo>
                  <a:pt x="44" y="34"/>
                </a:lnTo>
                <a:lnTo>
                  <a:pt x="48" y="34"/>
                </a:lnTo>
                <a:lnTo>
                  <a:pt x="49" y="34"/>
                </a:lnTo>
                <a:lnTo>
                  <a:pt x="48" y="35"/>
                </a:lnTo>
                <a:close/>
              </a:path>
            </a:pathLst>
          </a:custGeom>
          <a:noFill/>
          <a:ln w="9525">
            <a:noFill/>
            <a:round/>
            <a:headEnd/>
            <a:tailEnd/>
          </a:ln>
        </xdr:spPr>
      </xdr:sp>
      <xdr:sp macro="" textlink="">
        <xdr:nvSpPr>
          <xdr:cNvPr id="80" name="Freeform 12">
            <a:hlinkClick xmlns:r="http://schemas.openxmlformats.org/officeDocument/2006/relationships" r:id="rId19" tooltip="India - 639,602"/>
          </xdr:cNvPr>
          <xdr:cNvSpPr>
            <a:spLocks/>
          </xdr:cNvSpPr>
        </xdr:nvSpPr>
        <xdr:spPr bwMode="auto">
          <a:xfrm>
            <a:off x="1032" y="217"/>
            <a:ext cx="88" cy="82"/>
          </a:xfrm>
          <a:custGeom>
            <a:avLst/>
            <a:gdLst/>
            <a:ahLst/>
            <a:cxnLst>
              <a:cxn ang="0">
                <a:pos x="86" y="24"/>
              </a:cxn>
              <a:cxn ang="0">
                <a:pos x="79" y="31"/>
              </a:cxn>
              <a:cxn ang="0">
                <a:pos x="75" y="37"/>
              </a:cxn>
              <a:cxn ang="0">
                <a:pos x="73" y="35"/>
              </a:cxn>
              <a:cxn ang="0">
                <a:pos x="69" y="35"/>
              </a:cxn>
              <a:cxn ang="0">
                <a:pos x="73" y="32"/>
              </a:cxn>
              <a:cxn ang="0">
                <a:pos x="65" y="28"/>
              </a:cxn>
              <a:cxn ang="0">
                <a:pos x="62" y="28"/>
              </a:cxn>
              <a:cxn ang="0">
                <a:pos x="63" y="30"/>
              </a:cxn>
              <a:cxn ang="0">
                <a:pos x="60" y="33"/>
              </a:cxn>
              <a:cxn ang="0">
                <a:pos x="63" y="37"/>
              </a:cxn>
              <a:cxn ang="0">
                <a:pos x="62" y="40"/>
              </a:cxn>
              <a:cxn ang="0">
                <a:pos x="60" y="40"/>
              </a:cxn>
              <a:cxn ang="0">
                <a:pos x="56" y="43"/>
              </a:cxn>
              <a:cxn ang="0">
                <a:pos x="52" y="47"/>
              </a:cxn>
              <a:cxn ang="0">
                <a:pos x="50" y="49"/>
              </a:cxn>
              <a:cxn ang="0">
                <a:pos x="40" y="57"/>
              </a:cxn>
              <a:cxn ang="0">
                <a:pos x="37" y="59"/>
              </a:cxn>
              <a:cxn ang="0">
                <a:pos x="37" y="66"/>
              </a:cxn>
              <a:cxn ang="0">
                <a:pos x="33" y="77"/>
              </a:cxn>
              <a:cxn ang="0">
                <a:pos x="30" y="81"/>
              </a:cxn>
              <a:cxn ang="0">
                <a:pos x="25" y="77"/>
              </a:cxn>
              <a:cxn ang="0">
                <a:pos x="19" y="63"/>
              </a:cxn>
              <a:cxn ang="0">
                <a:pos x="15" y="50"/>
              </a:cxn>
              <a:cxn ang="0">
                <a:pos x="14" y="48"/>
              </a:cxn>
              <a:cxn ang="0">
                <a:pos x="14" y="41"/>
              </a:cxn>
              <a:cxn ang="0">
                <a:pos x="12" y="40"/>
              </a:cxn>
              <a:cxn ang="0">
                <a:pos x="9" y="44"/>
              </a:cxn>
              <a:cxn ang="0">
                <a:pos x="8" y="37"/>
              </a:cxn>
              <a:cxn ang="0">
                <a:pos x="2" y="35"/>
              </a:cxn>
              <a:cxn ang="0">
                <a:pos x="3" y="33"/>
              </a:cxn>
              <a:cxn ang="0">
                <a:pos x="8" y="29"/>
              </a:cxn>
              <a:cxn ang="0">
                <a:pos x="5" y="25"/>
              </a:cxn>
              <a:cxn ang="0">
                <a:pos x="13" y="20"/>
              </a:cxn>
              <a:cxn ang="0">
                <a:pos x="20" y="13"/>
              </a:cxn>
              <a:cxn ang="0">
                <a:pos x="20" y="8"/>
              </a:cxn>
              <a:cxn ang="0">
                <a:pos x="18" y="5"/>
              </a:cxn>
              <a:cxn ang="0">
                <a:pos x="19" y="2"/>
              </a:cxn>
              <a:cxn ang="0">
                <a:pos x="29" y="0"/>
              </a:cxn>
              <a:cxn ang="0">
                <a:pos x="32" y="4"/>
              </a:cxn>
              <a:cxn ang="0">
                <a:pos x="33" y="9"/>
              </a:cxn>
              <a:cxn ang="0">
                <a:pos x="32" y="12"/>
              </a:cxn>
              <a:cxn ang="0">
                <a:pos x="37" y="15"/>
              </a:cxn>
              <a:cxn ang="0">
                <a:pos x="40" y="22"/>
              </a:cxn>
              <a:cxn ang="0">
                <a:pos x="48" y="24"/>
              </a:cxn>
              <a:cxn ang="0">
                <a:pos x="54" y="26"/>
              </a:cxn>
              <a:cxn ang="0">
                <a:pos x="60" y="26"/>
              </a:cxn>
              <a:cxn ang="0">
                <a:pos x="62" y="25"/>
              </a:cxn>
              <a:cxn ang="0">
                <a:pos x="72" y="24"/>
              </a:cxn>
              <a:cxn ang="0">
                <a:pos x="75" y="21"/>
              </a:cxn>
              <a:cxn ang="0">
                <a:pos x="82" y="19"/>
              </a:cxn>
              <a:cxn ang="0">
                <a:pos x="85" y="19"/>
              </a:cxn>
            </a:cxnLst>
            <a:rect l="0" t="0" r="r" b="b"/>
            <a:pathLst>
              <a:path w="88" h="82">
                <a:moveTo>
                  <a:pt x="88" y="22"/>
                </a:moveTo>
                <a:lnTo>
                  <a:pt x="88" y="23"/>
                </a:lnTo>
                <a:lnTo>
                  <a:pt x="86" y="23"/>
                </a:lnTo>
                <a:lnTo>
                  <a:pt x="87" y="25"/>
                </a:lnTo>
                <a:lnTo>
                  <a:pt x="86" y="24"/>
                </a:lnTo>
                <a:lnTo>
                  <a:pt x="84" y="24"/>
                </a:lnTo>
                <a:lnTo>
                  <a:pt x="81" y="26"/>
                </a:lnTo>
                <a:lnTo>
                  <a:pt x="81" y="28"/>
                </a:lnTo>
                <a:lnTo>
                  <a:pt x="79" y="30"/>
                </a:lnTo>
                <a:lnTo>
                  <a:pt x="79" y="31"/>
                </a:lnTo>
                <a:lnTo>
                  <a:pt x="80" y="31"/>
                </a:lnTo>
                <a:lnTo>
                  <a:pt x="78" y="35"/>
                </a:lnTo>
                <a:lnTo>
                  <a:pt x="76" y="34"/>
                </a:lnTo>
                <a:lnTo>
                  <a:pt x="76" y="37"/>
                </a:lnTo>
                <a:lnTo>
                  <a:pt x="75" y="37"/>
                </a:lnTo>
                <a:lnTo>
                  <a:pt x="75" y="38"/>
                </a:lnTo>
                <a:lnTo>
                  <a:pt x="75" y="39"/>
                </a:lnTo>
                <a:lnTo>
                  <a:pt x="74" y="40"/>
                </a:lnTo>
                <a:lnTo>
                  <a:pt x="73" y="40"/>
                </a:lnTo>
                <a:lnTo>
                  <a:pt x="73" y="35"/>
                </a:lnTo>
                <a:lnTo>
                  <a:pt x="72" y="35"/>
                </a:lnTo>
                <a:lnTo>
                  <a:pt x="71" y="37"/>
                </a:lnTo>
                <a:lnTo>
                  <a:pt x="70" y="36"/>
                </a:lnTo>
                <a:lnTo>
                  <a:pt x="70" y="37"/>
                </a:lnTo>
                <a:lnTo>
                  <a:pt x="69" y="35"/>
                </a:lnTo>
                <a:lnTo>
                  <a:pt x="70" y="34"/>
                </a:lnTo>
                <a:lnTo>
                  <a:pt x="71" y="34"/>
                </a:lnTo>
                <a:lnTo>
                  <a:pt x="72" y="33"/>
                </a:lnTo>
                <a:lnTo>
                  <a:pt x="72" y="32"/>
                </a:lnTo>
                <a:lnTo>
                  <a:pt x="73" y="32"/>
                </a:lnTo>
                <a:lnTo>
                  <a:pt x="73" y="31"/>
                </a:lnTo>
                <a:lnTo>
                  <a:pt x="72" y="31"/>
                </a:lnTo>
                <a:lnTo>
                  <a:pt x="67" y="31"/>
                </a:lnTo>
                <a:lnTo>
                  <a:pt x="65" y="30"/>
                </a:lnTo>
                <a:lnTo>
                  <a:pt x="65" y="28"/>
                </a:lnTo>
                <a:lnTo>
                  <a:pt x="64" y="28"/>
                </a:lnTo>
                <a:lnTo>
                  <a:pt x="63" y="27"/>
                </a:lnTo>
                <a:lnTo>
                  <a:pt x="62" y="27"/>
                </a:lnTo>
                <a:lnTo>
                  <a:pt x="63" y="27"/>
                </a:lnTo>
                <a:lnTo>
                  <a:pt x="62" y="28"/>
                </a:lnTo>
                <a:lnTo>
                  <a:pt x="61" y="26"/>
                </a:lnTo>
                <a:lnTo>
                  <a:pt x="61" y="27"/>
                </a:lnTo>
                <a:lnTo>
                  <a:pt x="60" y="28"/>
                </a:lnTo>
                <a:lnTo>
                  <a:pt x="60" y="29"/>
                </a:lnTo>
                <a:lnTo>
                  <a:pt x="63" y="30"/>
                </a:lnTo>
                <a:lnTo>
                  <a:pt x="62" y="31"/>
                </a:lnTo>
                <a:lnTo>
                  <a:pt x="61" y="31"/>
                </a:lnTo>
                <a:lnTo>
                  <a:pt x="61" y="32"/>
                </a:lnTo>
                <a:lnTo>
                  <a:pt x="60" y="32"/>
                </a:lnTo>
                <a:lnTo>
                  <a:pt x="60" y="33"/>
                </a:lnTo>
                <a:lnTo>
                  <a:pt x="62" y="34"/>
                </a:lnTo>
                <a:lnTo>
                  <a:pt x="62" y="35"/>
                </a:lnTo>
                <a:lnTo>
                  <a:pt x="62" y="36"/>
                </a:lnTo>
                <a:lnTo>
                  <a:pt x="62" y="37"/>
                </a:lnTo>
                <a:lnTo>
                  <a:pt x="63" y="37"/>
                </a:lnTo>
                <a:lnTo>
                  <a:pt x="62" y="37"/>
                </a:lnTo>
                <a:lnTo>
                  <a:pt x="63" y="40"/>
                </a:lnTo>
                <a:lnTo>
                  <a:pt x="63" y="41"/>
                </a:lnTo>
                <a:lnTo>
                  <a:pt x="62" y="41"/>
                </a:lnTo>
                <a:lnTo>
                  <a:pt x="62" y="40"/>
                </a:lnTo>
                <a:lnTo>
                  <a:pt x="62" y="41"/>
                </a:lnTo>
                <a:lnTo>
                  <a:pt x="61" y="40"/>
                </a:lnTo>
                <a:lnTo>
                  <a:pt x="61" y="41"/>
                </a:lnTo>
                <a:lnTo>
                  <a:pt x="61" y="42"/>
                </a:lnTo>
                <a:lnTo>
                  <a:pt x="60" y="40"/>
                </a:lnTo>
                <a:lnTo>
                  <a:pt x="59" y="39"/>
                </a:lnTo>
                <a:lnTo>
                  <a:pt x="60" y="40"/>
                </a:lnTo>
                <a:lnTo>
                  <a:pt x="59" y="41"/>
                </a:lnTo>
                <a:lnTo>
                  <a:pt x="57" y="42"/>
                </a:lnTo>
                <a:lnTo>
                  <a:pt x="56" y="43"/>
                </a:lnTo>
                <a:lnTo>
                  <a:pt x="57" y="44"/>
                </a:lnTo>
                <a:lnTo>
                  <a:pt x="55" y="46"/>
                </a:lnTo>
                <a:lnTo>
                  <a:pt x="54" y="46"/>
                </a:lnTo>
                <a:lnTo>
                  <a:pt x="55" y="46"/>
                </a:lnTo>
                <a:lnTo>
                  <a:pt x="52" y="47"/>
                </a:lnTo>
                <a:lnTo>
                  <a:pt x="53" y="47"/>
                </a:lnTo>
                <a:lnTo>
                  <a:pt x="52" y="46"/>
                </a:lnTo>
                <a:lnTo>
                  <a:pt x="51" y="48"/>
                </a:lnTo>
                <a:lnTo>
                  <a:pt x="52" y="47"/>
                </a:lnTo>
                <a:lnTo>
                  <a:pt x="50" y="49"/>
                </a:lnTo>
                <a:lnTo>
                  <a:pt x="48" y="51"/>
                </a:lnTo>
                <a:lnTo>
                  <a:pt x="43" y="55"/>
                </a:lnTo>
                <a:lnTo>
                  <a:pt x="43" y="56"/>
                </a:lnTo>
                <a:lnTo>
                  <a:pt x="41" y="57"/>
                </a:lnTo>
                <a:lnTo>
                  <a:pt x="40" y="57"/>
                </a:lnTo>
                <a:lnTo>
                  <a:pt x="39" y="59"/>
                </a:lnTo>
                <a:lnTo>
                  <a:pt x="39" y="58"/>
                </a:lnTo>
                <a:lnTo>
                  <a:pt x="38" y="59"/>
                </a:lnTo>
                <a:lnTo>
                  <a:pt x="38" y="58"/>
                </a:lnTo>
                <a:lnTo>
                  <a:pt x="37" y="59"/>
                </a:lnTo>
                <a:lnTo>
                  <a:pt x="36" y="61"/>
                </a:lnTo>
                <a:lnTo>
                  <a:pt x="37" y="66"/>
                </a:lnTo>
                <a:lnTo>
                  <a:pt x="37" y="65"/>
                </a:lnTo>
                <a:lnTo>
                  <a:pt x="36" y="65"/>
                </a:lnTo>
                <a:lnTo>
                  <a:pt x="37" y="66"/>
                </a:lnTo>
                <a:lnTo>
                  <a:pt x="37" y="68"/>
                </a:lnTo>
                <a:lnTo>
                  <a:pt x="35" y="71"/>
                </a:lnTo>
                <a:lnTo>
                  <a:pt x="36" y="75"/>
                </a:lnTo>
                <a:lnTo>
                  <a:pt x="34" y="75"/>
                </a:lnTo>
                <a:lnTo>
                  <a:pt x="33" y="77"/>
                </a:lnTo>
                <a:lnTo>
                  <a:pt x="33" y="78"/>
                </a:lnTo>
                <a:lnTo>
                  <a:pt x="34" y="78"/>
                </a:lnTo>
                <a:lnTo>
                  <a:pt x="33" y="78"/>
                </a:lnTo>
                <a:lnTo>
                  <a:pt x="31" y="79"/>
                </a:lnTo>
                <a:lnTo>
                  <a:pt x="30" y="81"/>
                </a:lnTo>
                <a:lnTo>
                  <a:pt x="28" y="82"/>
                </a:lnTo>
                <a:lnTo>
                  <a:pt x="26" y="79"/>
                </a:lnTo>
                <a:lnTo>
                  <a:pt x="25" y="79"/>
                </a:lnTo>
                <a:lnTo>
                  <a:pt x="25" y="76"/>
                </a:lnTo>
                <a:lnTo>
                  <a:pt x="25" y="77"/>
                </a:lnTo>
                <a:lnTo>
                  <a:pt x="26" y="77"/>
                </a:lnTo>
                <a:lnTo>
                  <a:pt x="23" y="72"/>
                </a:lnTo>
                <a:lnTo>
                  <a:pt x="22" y="70"/>
                </a:lnTo>
                <a:lnTo>
                  <a:pt x="21" y="68"/>
                </a:lnTo>
                <a:lnTo>
                  <a:pt x="19" y="63"/>
                </a:lnTo>
                <a:lnTo>
                  <a:pt x="18" y="62"/>
                </a:lnTo>
                <a:lnTo>
                  <a:pt x="17" y="60"/>
                </a:lnTo>
                <a:lnTo>
                  <a:pt x="18" y="60"/>
                </a:lnTo>
                <a:lnTo>
                  <a:pt x="16" y="58"/>
                </a:lnTo>
                <a:lnTo>
                  <a:pt x="15" y="50"/>
                </a:lnTo>
                <a:lnTo>
                  <a:pt x="15" y="49"/>
                </a:lnTo>
                <a:lnTo>
                  <a:pt x="14" y="49"/>
                </a:lnTo>
                <a:lnTo>
                  <a:pt x="14" y="48"/>
                </a:lnTo>
                <a:lnTo>
                  <a:pt x="15" y="49"/>
                </a:lnTo>
                <a:lnTo>
                  <a:pt x="14" y="48"/>
                </a:lnTo>
                <a:lnTo>
                  <a:pt x="14" y="46"/>
                </a:lnTo>
                <a:lnTo>
                  <a:pt x="15" y="44"/>
                </a:lnTo>
                <a:lnTo>
                  <a:pt x="14" y="42"/>
                </a:lnTo>
                <a:lnTo>
                  <a:pt x="15" y="41"/>
                </a:lnTo>
                <a:lnTo>
                  <a:pt x="14" y="41"/>
                </a:lnTo>
                <a:lnTo>
                  <a:pt x="14" y="40"/>
                </a:lnTo>
                <a:lnTo>
                  <a:pt x="15" y="39"/>
                </a:lnTo>
                <a:lnTo>
                  <a:pt x="13" y="39"/>
                </a:lnTo>
                <a:lnTo>
                  <a:pt x="13" y="40"/>
                </a:lnTo>
                <a:lnTo>
                  <a:pt x="12" y="40"/>
                </a:lnTo>
                <a:lnTo>
                  <a:pt x="13" y="41"/>
                </a:lnTo>
                <a:lnTo>
                  <a:pt x="12" y="40"/>
                </a:lnTo>
                <a:lnTo>
                  <a:pt x="13" y="41"/>
                </a:lnTo>
                <a:lnTo>
                  <a:pt x="12" y="43"/>
                </a:lnTo>
                <a:lnTo>
                  <a:pt x="9" y="44"/>
                </a:lnTo>
                <a:lnTo>
                  <a:pt x="6" y="43"/>
                </a:lnTo>
                <a:lnTo>
                  <a:pt x="3" y="39"/>
                </a:lnTo>
                <a:lnTo>
                  <a:pt x="4" y="39"/>
                </a:lnTo>
                <a:lnTo>
                  <a:pt x="7" y="38"/>
                </a:lnTo>
                <a:lnTo>
                  <a:pt x="8" y="37"/>
                </a:lnTo>
                <a:lnTo>
                  <a:pt x="5" y="38"/>
                </a:lnTo>
                <a:lnTo>
                  <a:pt x="4" y="38"/>
                </a:lnTo>
                <a:lnTo>
                  <a:pt x="1" y="36"/>
                </a:lnTo>
                <a:lnTo>
                  <a:pt x="1" y="35"/>
                </a:lnTo>
                <a:lnTo>
                  <a:pt x="2" y="35"/>
                </a:lnTo>
                <a:lnTo>
                  <a:pt x="1" y="35"/>
                </a:lnTo>
                <a:lnTo>
                  <a:pt x="0" y="35"/>
                </a:lnTo>
                <a:lnTo>
                  <a:pt x="1" y="35"/>
                </a:lnTo>
                <a:lnTo>
                  <a:pt x="2" y="34"/>
                </a:lnTo>
                <a:lnTo>
                  <a:pt x="3" y="33"/>
                </a:lnTo>
                <a:lnTo>
                  <a:pt x="6" y="34"/>
                </a:lnTo>
                <a:lnTo>
                  <a:pt x="8" y="33"/>
                </a:lnTo>
                <a:lnTo>
                  <a:pt x="9" y="34"/>
                </a:lnTo>
                <a:lnTo>
                  <a:pt x="9" y="33"/>
                </a:lnTo>
                <a:lnTo>
                  <a:pt x="8" y="29"/>
                </a:lnTo>
                <a:lnTo>
                  <a:pt x="7" y="29"/>
                </a:lnTo>
                <a:lnTo>
                  <a:pt x="6" y="28"/>
                </a:lnTo>
                <a:lnTo>
                  <a:pt x="7" y="26"/>
                </a:lnTo>
                <a:lnTo>
                  <a:pt x="5" y="26"/>
                </a:lnTo>
                <a:lnTo>
                  <a:pt x="5" y="25"/>
                </a:lnTo>
                <a:lnTo>
                  <a:pt x="7" y="22"/>
                </a:lnTo>
                <a:lnTo>
                  <a:pt x="8" y="22"/>
                </a:lnTo>
                <a:lnTo>
                  <a:pt x="9" y="23"/>
                </a:lnTo>
                <a:lnTo>
                  <a:pt x="12" y="22"/>
                </a:lnTo>
                <a:lnTo>
                  <a:pt x="13" y="20"/>
                </a:lnTo>
                <a:lnTo>
                  <a:pt x="15" y="19"/>
                </a:lnTo>
                <a:lnTo>
                  <a:pt x="16" y="17"/>
                </a:lnTo>
                <a:lnTo>
                  <a:pt x="18" y="16"/>
                </a:lnTo>
                <a:lnTo>
                  <a:pt x="18" y="15"/>
                </a:lnTo>
                <a:lnTo>
                  <a:pt x="20" y="13"/>
                </a:lnTo>
                <a:lnTo>
                  <a:pt x="20" y="11"/>
                </a:lnTo>
                <a:lnTo>
                  <a:pt x="22" y="10"/>
                </a:lnTo>
                <a:lnTo>
                  <a:pt x="21" y="9"/>
                </a:lnTo>
                <a:lnTo>
                  <a:pt x="20" y="9"/>
                </a:lnTo>
                <a:lnTo>
                  <a:pt x="20" y="8"/>
                </a:lnTo>
                <a:lnTo>
                  <a:pt x="19" y="8"/>
                </a:lnTo>
                <a:lnTo>
                  <a:pt x="19" y="7"/>
                </a:lnTo>
                <a:lnTo>
                  <a:pt x="18" y="7"/>
                </a:lnTo>
                <a:lnTo>
                  <a:pt x="19" y="6"/>
                </a:lnTo>
                <a:lnTo>
                  <a:pt x="18" y="5"/>
                </a:lnTo>
                <a:lnTo>
                  <a:pt x="19" y="4"/>
                </a:lnTo>
                <a:lnTo>
                  <a:pt x="18" y="4"/>
                </a:lnTo>
                <a:lnTo>
                  <a:pt x="17" y="3"/>
                </a:lnTo>
                <a:lnTo>
                  <a:pt x="18" y="3"/>
                </a:lnTo>
                <a:lnTo>
                  <a:pt x="19" y="2"/>
                </a:lnTo>
                <a:lnTo>
                  <a:pt x="23" y="3"/>
                </a:lnTo>
                <a:lnTo>
                  <a:pt x="26" y="2"/>
                </a:lnTo>
                <a:lnTo>
                  <a:pt x="27" y="2"/>
                </a:lnTo>
                <a:lnTo>
                  <a:pt x="27" y="1"/>
                </a:lnTo>
                <a:lnTo>
                  <a:pt x="29" y="0"/>
                </a:lnTo>
                <a:lnTo>
                  <a:pt x="30" y="0"/>
                </a:lnTo>
                <a:lnTo>
                  <a:pt x="30" y="1"/>
                </a:lnTo>
                <a:lnTo>
                  <a:pt x="31" y="3"/>
                </a:lnTo>
                <a:lnTo>
                  <a:pt x="33" y="3"/>
                </a:lnTo>
                <a:lnTo>
                  <a:pt x="32" y="4"/>
                </a:lnTo>
                <a:lnTo>
                  <a:pt x="32" y="6"/>
                </a:lnTo>
                <a:lnTo>
                  <a:pt x="33" y="6"/>
                </a:lnTo>
                <a:lnTo>
                  <a:pt x="34" y="7"/>
                </a:lnTo>
                <a:lnTo>
                  <a:pt x="34" y="8"/>
                </a:lnTo>
                <a:lnTo>
                  <a:pt x="33" y="9"/>
                </a:lnTo>
                <a:lnTo>
                  <a:pt x="32" y="9"/>
                </a:lnTo>
                <a:lnTo>
                  <a:pt x="31" y="9"/>
                </a:lnTo>
                <a:lnTo>
                  <a:pt x="31" y="10"/>
                </a:lnTo>
                <a:lnTo>
                  <a:pt x="32" y="10"/>
                </a:lnTo>
                <a:lnTo>
                  <a:pt x="32" y="12"/>
                </a:lnTo>
                <a:lnTo>
                  <a:pt x="33" y="12"/>
                </a:lnTo>
                <a:lnTo>
                  <a:pt x="35" y="13"/>
                </a:lnTo>
                <a:lnTo>
                  <a:pt x="36" y="13"/>
                </a:lnTo>
                <a:lnTo>
                  <a:pt x="37" y="14"/>
                </a:lnTo>
                <a:lnTo>
                  <a:pt x="37" y="15"/>
                </a:lnTo>
                <a:lnTo>
                  <a:pt x="39" y="16"/>
                </a:lnTo>
                <a:lnTo>
                  <a:pt x="37" y="17"/>
                </a:lnTo>
                <a:lnTo>
                  <a:pt x="36" y="20"/>
                </a:lnTo>
                <a:lnTo>
                  <a:pt x="40" y="21"/>
                </a:lnTo>
                <a:lnTo>
                  <a:pt x="40" y="22"/>
                </a:lnTo>
                <a:lnTo>
                  <a:pt x="42" y="23"/>
                </a:lnTo>
                <a:lnTo>
                  <a:pt x="44" y="23"/>
                </a:lnTo>
                <a:lnTo>
                  <a:pt x="44" y="24"/>
                </a:lnTo>
                <a:lnTo>
                  <a:pt x="46" y="24"/>
                </a:lnTo>
                <a:lnTo>
                  <a:pt x="48" y="24"/>
                </a:lnTo>
                <a:lnTo>
                  <a:pt x="50" y="24"/>
                </a:lnTo>
                <a:lnTo>
                  <a:pt x="50" y="25"/>
                </a:lnTo>
                <a:lnTo>
                  <a:pt x="52" y="26"/>
                </a:lnTo>
                <a:lnTo>
                  <a:pt x="53" y="26"/>
                </a:lnTo>
                <a:lnTo>
                  <a:pt x="54" y="26"/>
                </a:lnTo>
                <a:lnTo>
                  <a:pt x="56" y="27"/>
                </a:lnTo>
                <a:lnTo>
                  <a:pt x="57" y="27"/>
                </a:lnTo>
                <a:lnTo>
                  <a:pt x="58" y="27"/>
                </a:lnTo>
                <a:lnTo>
                  <a:pt x="60" y="27"/>
                </a:lnTo>
                <a:lnTo>
                  <a:pt x="60" y="26"/>
                </a:lnTo>
                <a:lnTo>
                  <a:pt x="60" y="25"/>
                </a:lnTo>
                <a:lnTo>
                  <a:pt x="60" y="23"/>
                </a:lnTo>
                <a:lnTo>
                  <a:pt x="62" y="22"/>
                </a:lnTo>
                <a:lnTo>
                  <a:pt x="62" y="24"/>
                </a:lnTo>
                <a:lnTo>
                  <a:pt x="62" y="25"/>
                </a:lnTo>
                <a:lnTo>
                  <a:pt x="65" y="26"/>
                </a:lnTo>
                <a:lnTo>
                  <a:pt x="67" y="26"/>
                </a:lnTo>
                <a:lnTo>
                  <a:pt x="68" y="26"/>
                </a:lnTo>
                <a:lnTo>
                  <a:pt x="72" y="26"/>
                </a:lnTo>
                <a:lnTo>
                  <a:pt x="72" y="24"/>
                </a:lnTo>
                <a:lnTo>
                  <a:pt x="71" y="24"/>
                </a:lnTo>
                <a:lnTo>
                  <a:pt x="71" y="23"/>
                </a:lnTo>
                <a:lnTo>
                  <a:pt x="73" y="23"/>
                </a:lnTo>
                <a:lnTo>
                  <a:pt x="74" y="22"/>
                </a:lnTo>
                <a:lnTo>
                  <a:pt x="75" y="21"/>
                </a:lnTo>
                <a:lnTo>
                  <a:pt x="76" y="21"/>
                </a:lnTo>
                <a:lnTo>
                  <a:pt x="78" y="20"/>
                </a:lnTo>
                <a:lnTo>
                  <a:pt x="78" y="19"/>
                </a:lnTo>
                <a:lnTo>
                  <a:pt x="79" y="18"/>
                </a:lnTo>
                <a:lnTo>
                  <a:pt x="82" y="19"/>
                </a:lnTo>
                <a:lnTo>
                  <a:pt x="84" y="18"/>
                </a:lnTo>
                <a:lnTo>
                  <a:pt x="85" y="18"/>
                </a:lnTo>
                <a:lnTo>
                  <a:pt x="84" y="19"/>
                </a:lnTo>
                <a:lnTo>
                  <a:pt x="84" y="20"/>
                </a:lnTo>
                <a:lnTo>
                  <a:pt x="85" y="19"/>
                </a:lnTo>
                <a:lnTo>
                  <a:pt x="85" y="20"/>
                </a:lnTo>
                <a:lnTo>
                  <a:pt x="85" y="21"/>
                </a:lnTo>
                <a:lnTo>
                  <a:pt x="86" y="21"/>
                </a:lnTo>
                <a:lnTo>
                  <a:pt x="88" y="22"/>
                </a:lnTo>
                <a:close/>
              </a:path>
            </a:pathLst>
          </a:custGeom>
          <a:noFill/>
          <a:ln w="9525">
            <a:noFill/>
            <a:round/>
            <a:headEnd/>
            <a:tailEnd/>
          </a:ln>
        </xdr:spPr>
      </xdr:sp>
      <xdr:sp macro="" textlink="">
        <xdr:nvSpPr>
          <xdr:cNvPr id="81" name="Freeform 11">
            <a:hlinkClick xmlns:r="http://schemas.openxmlformats.org/officeDocument/2006/relationships" r:id="rId20" tooltip="United States - 1,168,422"/>
          </xdr:cNvPr>
          <xdr:cNvSpPr>
            <a:spLocks/>
          </xdr:cNvSpPr>
        </xdr:nvSpPr>
        <xdr:spPr bwMode="auto">
          <a:xfrm>
            <a:off x="348" y="255"/>
            <a:ext cx="23" cy="14"/>
          </a:xfrm>
          <a:custGeom>
            <a:avLst/>
            <a:gdLst/>
            <a:ahLst/>
            <a:cxnLst>
              <a:cxn ang="0">
                <a:pos x="5" y="0"/>
              </a:cxn>
              <a:cxn ang="0">
                <a:pos x="7" y="0"/>
              </a:cxn>
              <a:cxn ang="0">
                <a:pos x="8" y="0"/>
              </a:cxn>
              <a:cxn ang="0">
                <a:pos x="9" y="0"/>
              </a:cxn>
              <a:cxn ang="0">
                <a:pos x="11" y="1"/>
              </a:cxn>
              <a:cxn ang="0">
                <a:pos x="13" y="1"/>
              </a:cxn>
              <a:cxn ang="0">
                <a:pos x="14" y="2"/>
              </a:cxn>
              <a:cxn ang="0">
                <a:pos x="16" y="2"/>
              </a:cxn>
              <a:cxn ang="0">
                <a:pos x="17" y="3"/>
              </a:cxn>
              <a:cxn ang="0">
                <a:pos x="18" y="4"/>
              </a:cxn>
              <a:cxn ang="0">
                <a:pos x="19" y="5"/>
              </a:cxn>
              <a:cxn ang="0">
                <a:pos x="20" y="5"/>
              </a:cxn>
              <a:cxn ang="0">
                <a:pos x="21" y="6"/>
              </a:cxn>
              <a:cxn ang="0">
                <a:pos x="22" y="7"/>
              </a:cxn>
              <a:cxn ang="0">
                <a:pos x="22" y="9"/>
              </a:cxn>
              <a:cxn ang="0">
                <a:pos x="23" y="11"/>
              </a:cxn>
              <a:cxn ang="0">
                <a:pos x="22" y="12"/>
              </a:cxn>
              <a:cxn ang="0">
                <a:pos x="20" y="13"/>
              </a:cxn>
              <a:cxn ang="0">
                <a:pos x="18" y="14"/>
              </a:cxn>
              <a:cxn ang="0">
                <a:pos x="17" y="14"/>
              </a:cxn>
              <a:cxn ang="0">
                <a:pos x="16" y="14"/>
              </a:cxn>
              <a:cxn ang="0">
                <a:pos x="14" y="13"/>
              </a:cxn>
              <a:cxn ang="0">
                <a:pos x="13" y="12"/>
              </a:cxn>
              <a:cxn ang="0">
                <a:pos x="11" y="11"/>
              </a:cxn>
              <a:cxn ang="0">
                <a:pos x="9" y="9"/>
              </a:cxn>
              <a:cxn ang="0">
                <a:pos x="8" y="8"/>
              </a:cxn>
              <a:cxn ang="0">
                <a:pos x="6" y="7"/>
              </a:cxn>
              <a:cxn ang="0">
                <a:pos x="3" y="5"/>
              </a:cxn>
              <a:cxn ang="0">
                <a:pos x="2" y="5"/>
              </a:cxn>
              <a:cxn ang="0">
                <a:pos x="1" y="3"/>
              </a:cxn>
              <a:cxn ang="0">
                <a:pos x="0" y="2"/>
              </a:cxn>
              <a:cxn ang="0">
                <a:pos x="0" y="1"/>
              </a:cxn>
              <a:cxn ang="0">
                <a:pos x="1" y="0"/>
              </a:cxn>
              <a:cxn ang="0">
                <a:pos x="2" y="0"/>
              </a:cxn>
              <a:cxn ang="0">
                <a:pos x="4" y="0"/>
              </a:cxn>
              <a:cxn ang="0">
                <a:pos x="5" y="0"/>
              </a:cxn>
            </a:cxnLst>
            <a:rect l="0" t="0" r="r" b="b"/>
            <a:pathLst>
              <a:path w="23" h="14">
                <a:moveTo>
                  <a:pt x="5" y="0"/>
                </a:moveTo>
                <a:lnTo>
                  <a:pt x="7" y="0"/>
                </a:lnTo>
                <a:lnTo>
                  <a:pt x="8" y="0"/>
                </a:lnTo>
                <a:lnTo>
                  <a:pt x="9" y="0"/>
                </a:lnTo>
                <a:lnTo>
                  <a:pt x="11" y="1"/>
                </a:lnTo>
                <a:lnTo>
                  <a:pt x="13" y="1"/>
                </a:lnTo>
                <a:lnTo>
                  <a:pt x="14" y="2"/>
                </a:lnTo>
                <a:lnTo>
                  <a:pt x="16" y="2"/>
                </a:lnTo>
                <a:lnTo>
                  <a:pt x="17" y="3"/>
                </a:lnTo>
                <a:lnTo>
                  <a:pt x="18" y="4"/>
                </a:lnTo>
                <a:lnTo>
                  <a:pt x="19" y="5"/>
                </a:lnTo>
                <a:lnTo>
                  <a:pt x="20" y="5"/>
                </a:lnTo>
                <a:lnTo>
                  <a:pt x="21" y="6"/>
                </a:lnTo>
                <a:lnTo>
                  <a:pt x="22" y="7"/>
                </a:lnTo>
                <a:lnTo>
                  <a:pt x="22" y="9"/>
                </a:lnTo>
                <a:lnTo>
                  <a:pt x="23" y="11"/>
                </a:lnTo>
                <a:lnTo>
                  <a:pt x="22" y="12"/>
                </a:lnTo>
                <a:lnTo>
                  <a:pt x="20" y="13"/>
                </a:lnTo>
                <a:lnTo>
                  <a:pt x="18" y="14"/>
                </a:lnTo>
                <a:lnTo>
                  <a:pt x="17" y="14"/>
                </a:lnTo>
                <a:lnTo>
                  <a:pt x="16" y="14"/>
                </a:lnTo>
                <a:lnTo>
                  <a:pt x="14" y="13"/>
                </a:lnTo>
                <a:lnTo>
                  <a:pt x="13" y="12"/>
                </a:lnTo>
                <a:lnTo>
                  <a:pt x="11" y="11"/>
                </a:lnTo>
                <a:lnTo>
                  <a:pt x="9" y="9"/>
                </a:lnTo>
                <a:lnTo>
                  <a:pt x="8" y="8"/>
                </a:lnTo>
                <a:lnTo>
                  <a:pt x="6" y="7"/>
                </a:lnTo>
                <a:lnTo>
                  <a:pt x="3" y="5"/>
                </a:lnTo>
                <a:lnTo>
                  <a:pt x="2" y="5"/>
                </a:lnTo>
                <a:lnTo>
                  <a:pt x="1" y="3"/>
                </a:lnTo>
                <a:lnTo>
                  <a:pt x="0" y="2"/>
                </a:lnTo>
                <a:lnTo>
                  <a:pt x="0" y="1"/>
                </a:lnTo>
                <a:lnTo>
                  <a:pt x="1" y="0"/>
                </a:lnTo>
                <a:lnTo>
                  <a:pt x="2" y="0"/>
                </a:lnTo>
                <a:lnTo>
                  <a:pt x="4" y="0"/>
                </a:lnTo>
                <a:lnTo>
                  <a:pt x="5" y="0"/>
                </a:lnTo>
                <a:close/>
              </a:path>
            </a:pathLst>
          </a:custGeom>
          <a:noFill/>
          <a:ln w="9525">
            <a:noFill/>
            <a:round/>
            <a:headEnd/>
            <a:tailEnd/>
          </a:ln>
        </xdr:spPr>
      </xdr:sp>
      <xdr:sp macro="" textlink="">
        <xdr:nvSpPr>
          <xdr:cNvPr id="82" name="Freeform 10">
            <a:hlinkClick xmlns:r="http://schemas.openxmlformats.org/officeDocument/2006/relationships" r:id="rId20" tooltip="United States - 1,168,422"/>
          </xdr:cNvPr>
          <xdr:cNvSpPr>
            <a:spLocks/>
          </xdr:cNvSpPr>
        </xdr:nvSpPr>
        <xdr:spPr bwMode="auto">
          <a:xfrm>
            <a:off x="298" y="159"/>
            <a:ext cx="45" cy="11"/>
          </a:xfrm>
          <a:custGeom>
            <a:avLst/>
            <a:gdLst/>
            <a:ahLst/>
            <a:cxnLst>
              <a:cxn ang="0">
                <a:pos x="0" y="9"/>
              </a:cxn>
              <a:cxn ang="0">
                <a:pos x="1" y="9"/>
              </a:cxn>
              <a:cxn ang="0">
                <a:pos x="4" y="9"/>
              </a:cxn>
              <a:cxn ang="0">
                <a:pos x="5" y="8"/>
              </a:cxn>
              <a:cxn ang="0">
                <a:pos x="7" y="8"/>
              </a:cxn>
              <a:cxn ang="0">
                <a:pos x="8" y="8"/>
              </a:cxn>
              <a:cxn ang="0">
                <a:pos x="10" y="7"/>
              </a:cxn>
              <a:cxn ang="0">
                <a:pos x="12" y="7"/>
              </a:cxn>
              <a:cxn ang="0">
                <a:pos x="12" y="8"/>
              </a:cxn>
              <a:cxn ang="0">
                <a:pos x="14" y="8"/>
              </a:cxn>
              <a:cxn ang="0">
                <a:pos x="17" y="7"/>
              </a:cxn>
              <a:cxn ang="0">
                <a:pos x="19" y="7"/>
              </a:cxn>
              <a:cxn ang="0">
                <a:pos x="21" y="6"/>
              </a:cxn>
              <a:cxn ang="0">
                <a:pos x="24" y="6"/>
              </a:cxn>
              <a:cxn ang="0">
                <a:pos x="27" y="5"/>
              </a:cxn>
              <a:cxn ang="0">
                <a:pos x="30" y="4"/>
              </a:cxn>
              <a:cxn ang="0">
                <a:pos x="32" y="3"/>
              </a:cxn>
              <a:cxn ang="0">
                <a:pos x="34" y="3"/>
              </a:cxn>
              <a:cxn ang="0">
                <a:pos x="37" y="2"/>
              </a:cxn>
              <a:cxn ang="0">
                <a:pos x="41" y="0"/>
              </a:cxn>
              <a:cxn ang="0">
                <a:pos x="44" y="0"/>
              </a:cxn>
              <a:cxn ang="0">
                <a:pos x="45" y="1"/>
              </a:cxn>
              <a:cxn ang="0">
                <a:pos x="42" y="1"/>
              </a:cxn>
              <a:cxn ang="0">
                <a:pos x="41" y="2"/>
              </a:cxn>
              <a:cxn ang="0">
                <a:pos x="39" y="2"/>
              </a:cxn>
              <a:cxn ang="0">
                <a:pos x="37" y="3"/>
              </a:cxn>
              <a:cxn ang="0">
                <a:pos x="36" y="4"/>
              </a:cxn>
              <a:cxn ang="0">
                <a:pos x="34" y="5"/>
              </a:cxn>
              <a:cxn ang="0">
                <a:pos x="32" y="5"/>
              </a:cxn>
              <a:cxn ang="0">
                <a:pos x="30" y="6"/>
              </a:cxn>
              <a:cxn ang="0">
                <a:pos x="27" y="7"/>
              </a:cxn>
              <a:cxn ang="0">
                <a:pos x="25" y="7"/>
              </a:cxn>
              <a:cxn ang="0">
                <a:pos x="23" y="8"/>
              </a:cxn>
              <a:cxn ang="0">
                <a:pos x="22" y="8"/>
              </a:cxn>
              <a:cxn ang="0">
                <a:pos x="19" y="8"/>
              </a:cxn>
              <a:cxn ang="0">
                <a:pos x="14" y="9"/>
              </a:cxn>
              <a:cxn ang="0">
                <a:pos x="11" y="10"/>
              </a:cxn>
              <a:cxn ang="0">
                <a:pos x="10" y="10"/>
              </a:cxn>
              <a:cxn ang="0">
                <a:pos x="4" y="11"/>
              </a:cxn>
              <a:cxn ang="0">
                <a:pos x="2" y="11"/>
              </a:cxn>
              <a:cxn ang="0">
                <a:pos x="0" y="9"/>
              </a:cxn>
            </a:cxnLst>
            <a:rect l="0" t="0" r="r" b="b"/>
            <a:pathLst>
              <a:path w="45" h="11">
                <a:moveTo>
                  <a:pt x="0" y="9"/>
                </a:moveTo>
                <a:lnTo>
                  <a:pt x="1" y="9"/>
                </a:lnTo>
                <a:lnTo>
                  <a:pt x="4" y="9"/>
                </a:lnTo>
                <a:lnTo>
                  <a:pt x="5" y="8"/>
                </a:lnTo>
                <a:lnTo>
                  <a:pt x="7" y="8"/>
                </a:lnTo>
                <a:lnTo>
                  <a:pt x="8" y="8"/>
                </a:lnTo>
                <a:lnTo>
                  <a:pt x="10" y="7"/>
                </a:lnTo>
                <a:lnTo>
                  <a:pt x="12" y="7"/>
                </a:lnTo>
                <a:lnTo>
                  <a:pt x="12" y="8"/>
                </a:lnTo>
                <a:lnTo>
                  <a:pt x="14" y="8"/>
                </a:lnTo>
                <a:lnTo>
                  <a:pt x="17" y="7"/>
                </a:lnTo>
                <a:lnTo>
                  <a:pt x="19" y="7"/>
                </a:lnTo>
                <a:lnTo>
                  <a:pt x="21" y="6"/>
                </a:lnTo>
                <a:lnTo>
                  <a:pt x="24" y="6"/>
                </a:lnTo>
                <a:lnTo>
                  <a:pt x="27" y="5"/>
                </a:lnTo>
                <a:lnTo>
                  <a:pt x="30" y="4"/>
                </a:lnTo>
                <a:lnTo>
                  <a:pt x="32" y="3"/>
                </a:lnTo>
                <a:lnTo>
                  <a:pt x="34" y="3"/>
                </a:lnTo>
                <a:lnTo>
                  <a:pt x="37" y="2"/>
                </a:lnTo>
                <a:lnTo>
                  <a:pt x="41" y="0"/>
                </a:lnTo>
                <a:lnTo>
                  <a:pt x="44" y="0"/>
                </a:lnTo>
                <a:lnTo>
                  <a:pt x="45" y="1"/>
                </a:lnTo>
                <a:lnTo>
                  <a:pt x="42" y="1"/>
                </a:lnTo>
                <a:lnTo>
                  <a:pt x="41" y="2"/>
                </a:lnTo>
                <a:lnTo>
                  <a:pt x="39" y="2"/>
                </a:lnTo>
                <a:lnTo>
                  <a:pt x="37" y="3"/>
                </a:lnTo>
                <a:lnTo>
                  <a:pt x="36" y="4"/>
                </a:lnTo>
                <a:lnTo>
                  <a:pt x="34" y="5"/>
                </a:lnTo>
                <a:lnTo>
                  <a:pt x="32" y="5"/>
                </a:lnTo>
                <a:lnTo>
                  <a:pt x="30" y="6"/>
                </a:lnTo>
                <a:lnTo>
                  <a:pt x="27" y="7"/>
                </a:lnTo>
                <a:lnTo>
                  <a:pt x="25" y="7"/>
                </a:lnTo>
                <a:lnTo>
                  <a:pt x="23" y="8"/>
                </a:lnTo>
                <a:lnTo>
                  <a:pt x="22" y="8"/>
                </a:lnTo>
                <a:lnTo>
                  <a:pt x="19" y="8"/>
                </a:lnTo>
                <a:lnTo>
                  <a:pt x="14" y="9"/>
                </a:lnTo>
                <a:lnTo>
                  <a:pt x="11" y="10"/>
                </a:lnTo>
                <a:lnTo>
                  <a:pt x="10" y="10"/>
                </a:lnTo>
                <a:lnTo>
                  <a:pt x="4" y="11"/>
                </a:lnTo>
                <a:lnTo>
                  <a:pt x="2" y="11"/>
                </a:lnTo>
                <a:lnTo>
                  <a:pt x="0" y="9"/>
                </a:lnTo>
                <a:close/>
              </a:path>
            </a:pathLst>
          </a:custGeom>
          <a:noFill/>
          <a:ln w="9525">
            <a:noFill/>
            <a:round/>
            <a:headEnd/>
            <a:tailEnd/>
          </a:ln>
        </xdr:spPr>
      </xdr:sp>
      <xdr:sp macro="" textlink="">
        <xdr:nvSpPr>
          <xdr:cNvPr id="83" name="Freeform 9">
            <a:hlinkClick xmlns:r="http://schemas.openxmlformats.org/officeDocument/2006/relationships" r:id="rId20" tooltip="United States - 1,168,422"/>
          </xdr:cNvPr>
          <xdr:cNvSpPr>
            <a:spLocks/>
          </xdr:cNvSpPr>
        </xdr:nvSpPr>
        <xdr:spPr bwMode="auto">
          <a:xfrm>
            <a:off x="422" y="149"/>
            <a:ext cx="17" cy="11"/>
          </a:xfrm>
          <a:custGeom>
            <a:avLst/>
            <a:gdLst/>
            <a:ahLst/>
            <a:cxnLst>
              <a:cxn ang="0">
                <a:pos x="0" y="1"/>
              </a:cxn>
              <a:cxn ang="0">
                <a:pos x="1" y="1"/>
              </a:cxn>
              <a:cxn ang="0">
                <a:pos x="2" y="2"/>
              </a:cxn>
              <a:cxn ang="0">
                <a:pos x="3" y="3"/>
              </a:cxn>
              <a:cxn ang="0">
                <a:pos x="3" y="4"/>
              </a:cxn>
              <a:cxn ang="0">
                <a:pos x="4" y="4"/>
              </a:cxn>
              <a:cxn ang="0">
                <a:pos x="5" y="4"/>
              </a:cxn>
              <a:cxn ang="0">
                <a:pos x="5" y="5"/>
              </a:cxn>
              <a:cxn ang="0">
                <a:pos x="6" y="6"/>
              </a:cxn>
              <a:cxn ang="0">
                <a:pos x="8" y="7"/>
              </a:cxn>
              <a:cxn ang="0">
                <a:pos x="9" y="7"/>
              </a:cxn>
              <a:cxn ang="0">
                <a:pos x="10" y="8"/>
              </a:cxn>
              <a:cxn ang="0">
                <a:pos x="10" y="9"/>
              </a:cxn>
              <a:cxn ang="0">
                <a:pos x="10" y="10"/>
              </a:cxn>
              <a:cxn ang="0">
                <a:pos x="11" y="10"/>
              </a:cxn>
              <a:cxn ang="0">
                <a:pos x="12" y="11"/>
              </a:cxn>
              <a:cxn ang="0">
                <a:pos x="11" y="9"/>
              </a:cxn>
              <a:cxn ang="0">
                <a:pos x="12" y="10"/>
              </a:cxn>
              <a:cxn ang="0">
                <a:pos x="14" y="11"/>
              </a:cxn>
              <a:cxn ang="0">
                <a:pos x="14" y="10"/>
              </a:cxn>
              <a:cxn ang="0">
                <a:pos x="13" y="10"/>
              </a:cxn>
              <a:cxn ang="0">
                <a:pos x="14" y="9"/>
              </a:cxn>
              <a:cxn ang="0">
                <a:pos x="13" y="9"/>
              </a:cxn>
              <a:cxn ang="0">
                <a:pos x="14" y="9"/>
              </a:cxn>
              <a:cxn ang="0">
                <a:pos x="12" y="8"/>
              </a:cxn>
              <a:cxn ang="0">
                <a:pos x="13" y="8"/>
              </a:cxn>
              <a:cxn ang="0">
                <a:pos x="14" y="8"/>
              </a:cxn>
              <a:cxn ang="0">
                <a:pos x="15" y="9"/>
              </a:cxn>
              <a:cxn ang="0">
                <a:pos x="15" y="10"/>
              </a:cxn>
              <a:cxn ang="0">
                <a:pos x="16" y="10"/>
              </a:cxn>
              <a:cxn ang="0">
                <a:pos x="17" y="9"/>
              </a:cxn>
              <a:cxn ang="0">
                <a:pos x="17" y="8"/>
              </a:cxn>
              <a:cxn ang="0">
                <a:pos x="16" y="7"/>
              </a:cxn>
              <a:cxn ang="0">
                <a:pos x="15" y="7"/>
              </a:cxn>
              <a:cxn ang="0">
                <a:pos x="14" y="8"/>
              </a:cxn>
              <a:cxn ang="0">
                <a:pos x="13" y="8"/>
              </a:cxn>
              <a:cxn ang="0">
                <a:pos x="14" y="7"/>
              </a:cxn>
              <a:cxn ang="0">
                <a:pos x="14" y="6"/>
              </a:cxn>
              <a:cxn ang="0">
                <a:pos x="13" y="5"/>
              </a:cxn>
              <a:cxn ang="0">
                <a:pos x="12" y="5"/>
              </a:cxn>
              <a:cxn ang="0">
                <a:pos x="12" y="4"/>
              </a:cxn>
              <a:cxn ang="0">
                <a:pos x="11" y="4"/>
              </a:cxn>
              <a:cxn ang="0">
                <a:pos x="8" y="4"/>
              </a:cxn>
              <a:cxn ang="0">
                <a:pos x="8" y="3"/>
              </a:cxn>
              <a:cxn ang="0">
                <a:pos x="8" y="2"/>
              </a:cxn>
              <a:cxn ang="0">
                <a:pos x="8" y="1"/>
              </a:cxn>
              <a:cxn ang="0">
                <a:pos x="8" y="0"/>
              </a:cxn>
              <a:cxn ang="0">
                <a:pos x="7" y="0"/>
              </a:cxn>
              <a:cxn ang="0">
                <a:pos x="5" y="0"/>
              </a:cxn>
              <a:cxn ang="0">
                <a:pos x="5" y="1"/>
              </a:cxn>
              <a:cxn ang="0">
                <a:pos x="4" y="1"/>
              </a:cxn>
              <a:cxn ang="0">
                <a:pos x="4" y="0"/>
              </a:cxn>
              <a:cxn ang="0">
                <a:pos x="3" y="0"/>
              </a:cxn>
              <a:cxn ang="0">
                <a:pos x="1" y="0"/>
              </a:cxn>
              <a:cxn ang="0">
                <a:pos x="1" y="1"/>
              </a:cxn>
              <a:cxn ang="0">
                <a:pos x="0" y="1"/>
              </a:cxn>
            </a:cxnLst>
            <a:rect l="0" t="0" r="r" b="b"/>
            <a:pathLst>
              <a:path w="17" h="11">
                <a:moveTo>
                  <a:pt x="0" y="1"/>
                </a:moveTo>
                <a:lnTo>
                  <a:pt x="1" y="1"/>
                </a:lnTo>
                <a:lnTo>
                  <a:pt x="2" y="2"/>
                </a:lnTo>
                <a:lnTo>
                  <a:pt x="3" y="3"/>
                </a:lnTo>
                <a:lnTo>
                  <a:pt x="3" y="4"/>
                </a:lnTo>
                <a:lnTo>
                  <a:pt x="4" y="4"/>
                </a:lnTo>
                <a:lnTo>
                  <a:pt x="5" y="4"/>
                </a:lnTo>
                <a:lnTo>
                  <a:pt x="5" y="5"/>
                </a:lnTo>
                <a:lnTo>
                  <a:pt x="6" y="6"/>
                </a:lnTo>
                <a:lnTo>
                  <a:pt x="8" y="7"/>
                </a:lnTo>
                <a:lnTo>
                  <a:pt x="9" y="7"/>
                </a:lnTo>
                <a:lnTo>
                  <a:pt x="10" y="8"/>
                </a:lnTo>
                <a:lnTo>
                  <a:pt x="10" y="9"/>
                </a:lnTo>
                <a:lnTo>
                  <a:pt x="10" y="10"/>
                </a:lnTo>
                <a:lnTo>
                  <a:pt x="11" y="10"/>
                </a:lnTo>
                <a:lnTo>
                  <a:pt x="12" y="11"/>
                </a:lnTo>
                <a:lnTo>
                  <a:pt x="11" y="9"/>
                </a:lnTo>
                <a:lnTo>
                  <a:pt x="12" y="10"/>
                </a:lnTo>
                <a:lnTo>
                  <a:pt x="14" y="11"/>
                </a:lnTo>
                <a:lnTo>
                  <a:pt x="14" y="10"/>
                </a:lnTo>
                <a:lnTo>
                  <a:pt x="13" y="10"/>
                </a:lnTo>
                <a:lnTo>
                  <a:pt x="14" y="9"/>
                </a:lnTo>
                <a:lnTo>
                  <a:pt x="13" y="9"/>
                </a:lnTo>
                <a:lnTo>
                  <a:pt x="14" y="9"/>
                </a:lnTo>
                <a:lnTo>
                  <a:pt x="12" y="8"/>
                </a:lnTo>
                <a:lnTo>
                  <a:pt x="13" y="8"/>
                </a:lnTo>
                <a:lnTo>
                  <a:pt x="14" y="8"/>
                </a:lnTo>
                <a:lnTo>
                  <a:pt x="15" y="9"/>
                </a:lnTo>
                <a:lnTo>
                  <a:pt x="15" y="10"/>
                </a:lnTo>
                <a:lnTo>
                  <a:pt x="16" y="10"/>
                </a:lnTo>
                <a:lnTo>
                  <a:pt x="17" y="9"/>
                </a:lnTo>
                <a:lnTo>
                  <a:pt x="17" y="8"/>
                </a:lnTo>
                <a:lnTo>
                  <a:pt x="16" y="7"/>
                </a:lnTo>
                <a:lnTo>
                  <a:pt x="15" y="7"/>
                </a:lnTo>
                <a:lnTo>
                  <a:pt x="14" y="8"/>
                </a:lnTo>
                <a:lnTo>
                  <a:pt x="13" y="8"/>
                </a:lnTo>
                <a:lnTo>
                  <a:pt x="14" y="7"/>
                </a:lnTo>
                <a:lnTo>
                  <a:pt x="14" y="6"/>
                </a:lnTo>
                <a:lnTo>
                  <a:pt x="13" y="5"/>
                </a:lnTo>
                <a:lnTo>
                  <a:pt x="12" y="5"/>
                </a:lnTo>
                <a:lnTo>
                  <a:pt x="12" y="4"/>
                </a:lnTo>
                <a:lnTo>
                  <a:pt x="11" y="4"/>
                </a:lnTo>
                <a:lnTo>
                  <a:pt x="8" y="4"/>
                </a:lnTo>
                <a:lnTo>
                  <a:pt x="8" y="3"/>
                </a:lnTo>
                <a:lnTo>
                  <a:pt x="8" y="2"/>
                </a:lnTo>
                <a:lnTo>
                  <a:pt x="8" y="1"/>
                </a:lnTo>
                <a:lnTo>
                  <a:pt x="8" y="0"/>
                </a:lnTo>
                <a:lnTo>
                  <a:pt x="7" y="0"/>
                </a:lnTo>
                <a:lnTo>
                  <a:pt x="5" y="0"/>
                </a:lnTo>
                <a:lnTo>
                  <a:pt x="5" y="1"/>
                </a:lnTo>
                <a:lnTo>
                  <a:pt x="4" y="1"/>
                </a:lnTo>
                <a:lnTo>
                  <a:pt x="4" y="0"/>
                </a:lnTo>
                <a:lnTo>
                  <a:pt x="3" y="0"/>
                </a:lnTo>
                <a:lnTo>
                  <a:pt x="1" y="0"/>
                </a:lnTo>
                <a:lnTo>
                  <a:pt x="1" y="1"/>
                </a:lnTo>
                <a:lnTo>
                  <a:pt x="0" y="1"/>
                </a:lnTo>
                <a:close/>
              </a:path>
            </a:pathLst>
          </a:custGeom>
          <a:noFill/>
          <a:ln w="9525">
            <a:noFill/>
            <a:round/>
            <a:headEnd/>
            <a:tailEnd/>
          </a:ln>
        </xdr:spPr>
      </xdr:sp>
      <xdr:sp macro="" textlink="">
        <xdr:nvSpPr>
          <xdr:cNvPr id="84" name="Freeform 8">
            <a:hlinkClick xmlns:r="http://schemas.openxmlformats.org/officeDocument/2006/relationships" r:id="rId20" tooltip="United States - 1,168,422"/>
          </xdr:cNvPr>
          <xdr:cNvSpPr>
            <a:spLocks/>
          </xdr:cNvSpPr>
        </xdr:nvSpPr>
        <xdr:spPr bwMode="auto">
          <a:xfrm>
            <a:off x="458" y="176"/>
            <a:ext cx="172" cy="72"/>
          </a:xfrm>
          <a:custGeom>
            <a:avLst/>
            <a:gdLst/>
            <a:ahLst/>
            <a:cxnLst>
              <a:cxn ang="0">
                <a:pos x="168" y="14"/>
              </a:cxn>
              <a:cxn ang="0">
                <a:pos x="164" y="16"/>
              </a:cxn>
              <a:cxn ang="0">
                <a:pos x="160" y="19"/>
              </a:cxn>
              <a:cxn ang="0">
                <a:pos x="163" y="22"/>
              </a:cxn>
              <a:cxn ang="0">
                <a:pos x="159" y="23"/>
              </a:cxn>
              <a:cxn ang="0">
                <a:pos x="150" y="26"/>
              </a:cxn>
              <a:cxn ang="0">
                <a:pos x="148" y="30"/>
              </a:cxn>
              <a:cxn ang="0">
                <a:pos x="145" y="36"/>
              </a:cxn>
              <a:cxn ang="0">
                <a:pos x="144" y="32"/>
              </a:cxn>
              <a:cxn ang="0">
                <a:pos x="144" y="30"/>
              </a:cxn>
              <a:cxn ang="0">
                <a:pos x="143" y="31"/>
              </a:cxn>
              <a:cxn ang="0">
                <a:pos x="141" y="32"/>
              </a:cxn>
              <a:cxn ang="0">
                <a:pos x="144" y="35"/>
              </a:cxn>
              <a:cxn ang="0">
                <a:pos x="144" y="37"/>
              </a:cxn>
              <a:cxn ang="0">
                <a:pos x="146" y="39"/>
              </a:cxn>
              <a:cxn ang="0">
                <a:pos x="145" y="39"/>
              </a:cxn>
              <a:cxn ang="0">
                <a:pos x="142" y="41"/>
              </a:cxn>
              <a:cxn ang="0">
                <a:pos x="141" y="44"/>
              </a:cxn>
              <a:cxn ang="0">
                <a:pos x="139" y="46"/>
              </a:cxn>
              <a:cxn ang="0">
                <a:pos x="132" y="50"/>
              </a:cxn>
              <a:cxn ang="0">
                <a:pos x="129" y="55"/>
              </a:cxn>
              <a:cxn ang="0">
                <a:pos x="133" y="67"/>
              </a:cxn>
              <a:cxn ang="0">
                <a:pos x="128" y="69"/>
              </a:cxn>
              <a:cxn ang="0">
                <a:pos x="126" y="66"/>
              </a:cxn>
              <a:cxn ang="0">
                <a:pos x="125" y="61"/>
              </a:cxn>
              <a:cxn ang="0">
                <a:pos x="117" y="57"/>
              </a:cxn>
              <a:cxn ang="0">
                <a:pos x="112" y="56"/>
              </a:cxn>
              <a:cxn ang="0">
                <a:pos x="109" y="56"/>
              </a:cxn>
              <a:cxn ang="0">
                <a:pos x="104" y="57"/>
              </a:cxn>
              <a:cxn ang="0">
                <a:pos x="105" y="61"/>
              </a:cxn>
              <a:cxn ang="0">
                <a:pos x="99" y="59"/>
              </a:cxn>
              <a:cxn ang="0">
                <a:pos x="94" y="58"/>
              </a:cxn>
              <a:cxn ang="0">
                <a:pos x="90" y="59"/>
              </a:cxn>
              <a:cxn ang="0">
                <a:pos x="85" y="62"/>
              </a:cxn>
              <a:cxn ang="0">
                <a:pos x="82" y="63"/>
              </a:cxn>
              <a:cxn ang="0">
                <a:pos x="81" y="67"/>
              </a:cxn>
              <a:cxn ang="0">
                <a:pos x="73" y="62"/>
              </a:cxn>
              <a:cxn ang="0">
                <a:pos x="63" y="60"/>
              </a:cxn>
              <a:cxn ang="0">
                <a:pos x="49" y="53"/>
              </a:cxn>
              <a:cxn ang="0">
                <a:pos x="19" y="46"/>
              </a:cxn>
              <a:cxn ang="0">
                <a:pos x="8" y="39"/>
              </a:cxn>
              <a:cxn ang="0">
                <a:pos x="8" y="33"/>
              </a:cxn>
              <a:cxn ang="0">
                <a:pos x="3" y="28"/>
              </a:cxn>
              <a:cxn ang="0">
                <a:pos x="2" y="17"/>
              </a:cxn>
              <a:cxn ang="0">
                <a:pos x="2" y="9"/>
              </a:cxn>
              <a:cxn ang="0">
                <a:pos x="1" y="7"/>
              </a:cxn>
              <a:cxn ang="0">
                <a:pos x="5" y="5"/>
              </a:cxn>
              <a:cxn ang="0">
                <a:pos x="6" y="6"/>
              </a:cxn>
              <a:cxn ang="0">
                <a:pos x="7" y="3"/>
              </a:cxn>
              <a:cxn ang="0">
                <a:pos x="88" y="0"/>
              </a:cxn>
              <a:cxn ang="0">
                <a:pos x="97" y="3"/>
              </a:cxn>
              <a:cxn ang="0">
                <a:pos x="119" y="8"/>
              </a:cxn>
              <a:cxn ang="0">
                <a:pos x="126" y="11"/>
              </a:cxn>
              <a:cxn ang="0">
                <a:pos x="136" y="19"/>
              </a:cxn>
              <a:cxn ang="0">
                <a:pos x="158" y="13"/>
              </a:cxn>
              <a:cxn ang="0">
                <a:pos x="165" y="5"/>
              </a:cxn>
              <a:cxn ang="0">
                <a:pos x="170" y="12"/>
              </a:cxn>
            </a:cxnLst>
            <a:rect l="0" t="0" r="r" b="b"/>
            <a:pathLst>
              <a:path w="172" h="72">
                <a:moveTo>
                  <a:pt x="171" y="12"/>
                </a:moveTo>
                <a:lnTo>
                  <a:pt x="172" y="13"/>
                </a:lnTo>
                <a:lnTo>
                  <a:pt x="171" y="13"/>
                </a:lnTo>
                <a:lnTo>
                  <a:pt x="172" y="13"/>
                </a:lnTo>
                <a:lnTo>
                  <a:pt x="171" y="14"/>
                </a:lnTo>
                <a:lnTo>
                  <a:pt x="168" y="14"/>
                </a:lnTo>
                <a:lnTo>
                  <a:pt x="167" y="15"/>
                </a:lnTo>
                <a:lnTo>
                  <a:pt x="166" y="15"/>
                </a:lnTo>
                <a:lnTo>
                  <a:pt x="166" y="14"/>
                </a:lnTo>
                <a:lnTo>
                  <a:pt x="166" y="15"/>
                </a:lnTo>
                <a:lnTo>
                  <a:pt x="165" y="16"/>
                </a:lnTo>
                <a:lnTo>
                  <a:pt x="164" y="16"/>
                </a:lnTo>
                <a:lnTo>
                  <a:pt x="163" y="15"/>
                </a:lnTo>
                <a:lnTo>
                  <a:pt x="163" y="16"/>
                </a:lnTo>
                <a:lnTo>
                  <a:pt x="162" y="16"/>
                </a:lnTo>
                <a:lnTo>
                  <a:pt x="162" y="17"/>
                </a:lnTo>
                <a:lnTo>
                  <a:pt x="161" y="18"/>
                </a:lnTo>
                <a:lnTo>
                  <a:pt x="160" y="19"/>
                </a:lnTo>
                <a:lnTo>
                  <a:pt x="161" y="19"/>
                </a:lnTo>
                <a:lnTo>
                  <a:pt x="160" y="21"/>
                </a:lnTo>
                <a:lnTo>
                  <a:pt x="161" y="21"/>
                </a:lnTo>
                <a:lnTo>
                  <a:pt x="161" y="22"/>
                </a:lnTo>
                <a:lnTo>
                  <a:pt x="162" y="22"/>
                </a:lnTo>
                <a:lnTo>
                  <a:pt x="163" y="22"/>
                </a:lnTo>
                <a:lnTo>
                  <a:pt x="162" y="21"/>
                </a:lnTo>
                <a:lnTo>
                  <a:pt x="163" y="21"/>
                </a:lnTo>
                <a:lnTo>
                  <a:pt x="163" y="22"/>
                </a:lnTo>
                <a:lnTo>
                  <a:pt x="161" y="23"/>
                </a:lnTo>
                <a:lnTo>
                  <a:pt x="161" y="22"/>
                </a:lnTo>
                <a:lnTo>
                  <a:pt x="159" y="23"/>
                </a:lnTo>
                <a:lnTo>
                  <a:pt x="160" y="22"/>
                </a:lnTo>
                <a:lnTo>
                  <a:pt x="159" y="22"/>
                </a:lnTo>
                <a:lnTo>
                  <a:pt x="158" y="23"/>
                </a:lnTo>
                <a:lnTo>
                  <a:pt x="154" y="24"/>
                </a:lnTo>
                <a:lnTo>
                  <a:pt x="151" y="25"/>
                </a:lnTo>
                <a:lnTo>
                  <a:pt x="150" y="26"/>
                </a:lnTo>
                <a:lnTo>
                  <a:pt x="151" y="26"/>
                </a:lnTo>
                <a:lnTo>
                  <a:pt x="151" y="27"/>
                </a:lnTo>
                <a:lnTo>
                  <a:pt x="151" y="28"/>
                </a:lnTo>
                <a:lnTo>
                  <a:pt x="150" y="29"/>
                </a:lnTo>
                <a:lnTo>
                  <a:pt x="148" y="31"/>
                </a:lnTo>
                <a:lnTo>
                  <a:pt x="148" y="30"/>
                </a:lnTo>
                <a:lnTo>
                  <a:pt x="147" y="29"/>
                </a:lnTo>
                <a:lnTo>
                  <a:pt x="146" y="29"/>
                </a:lnTo>
                <a:lnTo>
                  <a:pt x="148" y="28"/>
                </a:lnTo>
                <a:lnTo>
                  <a:pt x="146" y="29"/>
                </a:lnTo>
                <a:lnTo>
                  <a:pt x="148" y="32"/>
                </a:lnTo>
                <a:lnTo>
                  <a:pt x="145" y="36"/>
                </a:lnTo>
                <a:lnTo>
                  <a:pt x="145" y="35"/>
                </a:lnTo>
                <a:lnTo>
                  <a:pt x="146" y="33"/>
                </a:lnTo>
                <a:lnTo>
                  <a:pt x="145" y="34"/>
                </a:lnTo>
                <a:lnTo>
                  <a:pt x="146" y="32"/>
                </a:lnTo>
                <a:lnTo>
                  <a:pt x="145" y="33"/>
                </a:lnTo>
                <a:lnTo>
                  <a:pt x="144" y="32"/>
                </a:lnTo>
                <a:lnTo>
                  <a:pt x="145" y="32"/>
                </a:lnTo>
                <a:lnTo>
                  <a:pt x="144" y="31"/>
                </a:lnTo>
                <a:lnTo>
                  <a:pt x="145" y="31"/>
                </a:lnTo>
                <a:lnTo>
                  <a:pt x="144" y="31"/>
                </a:lnTo>
                <a:lnTo>
                  <a:pt x="145" y="30"/>
                </a:lnTo>
                <a:lnTo>
                  <a:pt x="144" y="30"/>
                </a:lnTo>
                <a:lnTo>
                  <a:pt x="145" y="29"/>
                </a:lnTo>
                <a:lnTo>
                  <a:pt x="143" y="30"/>
                </a:lnTo>
                <a:lnTo>
                  <a:pt x="144" y="30"/>
                </a:lnTo>
                <a:lnTo>
                  <a:pt x="143" y="30"/>
                </a:lnTo>
                <a:lnTo>
                  <a:pt x="144" y="31"/>
                </a:lnTo>
                <a:lnTo>
                  <a:pt x="143" y="31"/>
                </a:lnTo>
                <a:lnTo>
                  <a:pt x="144" y="32"/>
                </a:lnTo>
                <a:lnTo>
                  <a:pt x="143" y="31"/>
                </a:lnTo>
                <a:lnTo>
                  <a:pt x="143" y="32"/>
                </a:lnTo>
                <a:lnTo>
                  <a:pt x="144" y="33"/>
                </a:lnTo>
                <a:lnTo>
                  <a:pt x="142" y="32"/>
                </a:lnTo>
                <a:lnTo>
                  <a:pt x="141" y="32"/>
                </a:lnTo>
                <a:lnTo>
                  <a:pt x="142" y="31"/>
                </a:lnTo>
                <a:lnTo>
                  <a:pt x="141" y="32"/>
                </a:lnTo>
                <a:lnTo>
                  <a:pt x="144" y="34"/>
                </a:lnTo>
                <a:lnTo>
                  <a:pt x="144" y="35"/>
                </a:lnTo>
                <a:lnTo>
                  <a:pt x="142" y="33"/>
                </a:lnTo>
                <a:lnTo>
                  <a:pt x="144" y="35"/>
                </a:lnTo>
                <a:lnTo>
                  <a:pt x="144" y="36"/>
                </a:lnTo>
                <a:lnTo>
                  <a:pt x="143" y="35"/>
                </a:lnTo>
                <a:lnTo>
                  <a:pt x="144" y="36"/>
                </a:lnTo>
                <a:lnTo>
                  <a:pt x="143" y="36"/>
                </a:lnTo>
                <a:lnTo>
                  <a:pt x="141" y="36"/>
                </a:lnTo>
                <a:lnTo>
                  <a:pt x="144" y="37"/>
                </a:lnTo>
                <a:lnTo>
                  <a:pt x="144" y="36"/>
                </a:lnTo>
                <a:lnTo>
                  <a:pt x="145" y="37"/>
                </a:lnTo>
                <a:lnTo>
                  <a:pt x="146" y="40"/>
                </a:lnTo>
                <a:lnTo>
                  <a:pt x="145" y="37"/>
                </a:lnTo>
                <a:lnTo>
                  <a:pt x="145" y="38"/>
                </a:lnTo>
                <a:lnTo>
                  <a:pt x="146" y="39"/>
                </a:lnTo>
                <a:lnTo>
                  <a:pt x="145" y="39"/>
                </a:lnTo>
                <a:lnTo>
                  <a:pt x="144" y="39"/>
                </a:lnTo>
                <a:lnTo>
                  <a:pt x="145" y="39"/>
                </a:lnTo>
                <a:lnTo>
                  <a:pt x="143" y="39"/>
                </a:lnTo>
                <a:lnTo>
                  <a:pt x="143" y="40"/>
                </a:lnTo>
                <a:lnTo>
                  <a:pt x="145" y="39"/>
                </a:lnTo>
                <a:lnTo>
                  <a:pt x="145" y="40"/>
                </a:lnTo>
                <a:lnTo>
                  <a:pt x="145" y="39"/>
                </a:lnTo>
                <a:lnTo>
                  <a:pt x="146" y="40"/>
                </a:lnTo>
                <a:lnTo>
                  <a:pt x="145" y="42"/>
                </a:lnTo>
                <a:lnTo>
                  <a:pt x="143" y="41"/>
                </a:lnTo>
                <a:lnTo>
                  <a:pt x="142" y="41"/>
                </a:lnTo>
                <a:lnTo>
                  <a:pt x="143" y="42"/>
                </a:lnTo>
                <a:lnTo>
                  <a:pt x="142" y="42"/>
                </a:lnTo>
                <a:lnTo>
                  <a:pt x="143" y="43"/>
                </a:lnTo>
                <a:lnTo>
                  <a:pt x="144" y="42"/>
                </a:lnTo>
                <a:lnTo>
                  <a:pt x="143" y="43"/>
                </a:lnTo>
                <a:lnTo>
                  <a:pt x="141" y="44"/>
                </a:lnTo>
                <a:lnTo>
                  <a:pt x="141" y="43"/>
                </a:lnTo>
                <a:lnTo>
                  <a:pt x="141" y="44"/>
                </a:lnTo>
                <a:lnTo>
                  <a:pt x="140" y="45"/>
                </a:lnTo>
                <a:lnTo>
                  <a:pt x="139" y="46"/>
                </a:lnTo>
                <a:lnTo>
                  <a:pt x="139" y="45"/>
                </a:lnTo>
                <a:lnTo>
                  <a:pt x="139" y="46"/>
                </a:lnTo>
                <a:lnTo>
                  <a:pt x="137" y="46"/>
                </a:lnTo>
                <a:lnTo>
                  <a:pt x="135" y="47"/>
                </a:lnTo>
                <a:lnTo>
                  <a:pt x="135" y="48"/>
                </a:lnTo>
                <a:lnTo>
                  <a:pt x="134" y="49"/>
                </a:lnTo>
                <a:lnTo>
                  <a:pt x="133" y="49"/>
                </a:lnTo>
                <a:lnTo>
                  <a:pt x="132" y="50"/>
                </a:lnTo>
                <a:lnTo>
                  <a:pt x="131" y="50"/>
                </a:lnTo>
                <a:lnTo>
                  <a:pt x="132" y="50"/>
                </a:lnTo>
                <a:lnTo>
                  <a:pt x="131" y="50"/>
                </a:lnTo>
                <a:lnTo>
                  <a:pt x="131" y="51"/>
                </a:lnTo>
                <a:lnTo>
                  <a:pt x="129" y="53"/>
                </a:lnTo>
                <a:lnTo>
                  <a:pt x="129" y="55"/>
                </a:lnTo>
                <a:lnTo>
                  <a:pt x="129" y="56"/>
                </a:lnTo>
                <a:lnTo>
                  <a:pt x="130" y="60"/>
                </a:lnTo>
                <a:lnTo>
                  <a:pt x="131" y="62"/>
                </a:lnTo>
                <a:lnTo>
                  <a:pt x="131" y="61"/>
                </a:lnTo>
                <a:lnTo>
                  <a:pt x="131" y="62"/>
                </a:lnTo>
                <a:lnTo>
                  <a:pt x="133" y="67"/>
                </a:lnTo>
                <a:lnTo>
                  <a:pt x="132" y="72"/>
                </a:lnTo>
                <a:lnTo>
                  <a:pt x="130" y="72"/>
                </a:lnTo>
                <a:lnTo>
                  <a:pt x="130" y="71"/>
                </a:lnTo>
                <a:lnTo>
                  <a:pt x="130" y="72"/>
                </a:lnTo>
                <a:lnTo>
                  <a:pt x="129" y="70"/>
                </a:lnTo>
                <a:lnTo>
                  <a:pt x="128" y="69"/>
                </a:lnTo>
                <a:lnTo>
                  <a:pt x="127" y="68"/>
                </a:lnTo>
                <a:lnTo>
                  <a:pt x="128" y="67"/>
                </a:lnTo>
                <a:lnTo>
                  <a:pt x="127" y="68"/>
                </a:lnTo>
                <a:lnTo>
                  <a:pt x="127" y="66"/>
                </a:lnTo>
                <a:lnTo>
                  <a:pt x="126" y="67"/>
                </a:lnTo>
                <a:lnTo>
                  <a:pt x="126" y="66"/>
                </a:lnTo>
                <a:lnTo>
                  <a:pt x="125" y="65"/>
                </a:lnTo>
                <a:lnTo>
                  <a:pt x="126" y="64"/>
                </a:lnTo>
                <a:lnTo>
                  <a:pt x="125" y="63"/>
                </a:lnTo>
                <a:lnTo>
                  <a:pt x="125" y="64"/>
                </a:lnTo>
                <a:lnTo>
                  <a:pt x="124" y="64"/>
                </a:lnTo>
                <a:lnTo>
                  <a:pt x="125" y="61"/>
                </a:lnTo>
                <a:lnTo>
                  <a:pt x="125" y="60"/>
                </a:lnTo>
                <a:lnTo>
                  <a:pt x="124" y="60"/>
                </a:lnTo>
                <a:lnTo>
                  <a:pt x="121" y="57"/>
                </a:lnTo>
                <a:lnTo>
                  <a:pt x="117" y="58"/>
                </a:lnTo>
                <a:lnTo>
                  <a:pt x="116" y="57"/>
                </a:lnTo>
                <a:lnTo>
                  <a:pt x="117" y="57"/>
                </a:lnTo>
                <a:lnTo>
                  <a:pt x="116" y="56"/>
                </a:lnTo>
                <a:lnTo>
                  <a:pt x="116" y="57"/>
                </a:lnTo>
                <a:lnTo>
                  <a:pt x="114" y="56"/>
                </a:lnTo>
                <a:lnTo>
                  <a:pt x="115" y="56"/>
                </a:lnTo>
                <a:lnTo>
                  <a:pt x="114" y="56"/>
                </a:lnTo>
                <a:lnTo>
                  <a:pt x="112" y="56"/>
                </a:lnTo>
                <a:lnTo>
                  <a:pt x="111" y="56"/>
                </a:lnTo>
                <a:lnTo>
                  <a:pt x="110" y="56"/>
                </a:lnTo>
                <a:lnTo>
                  <a:pt x="109" y="57"/>
                </a:lnTo>
                <a:lnTo>
                  <a:pt x="110" y="56"/>
                </a:lnTo>
                <a:lnTo>
                  <a:pt x="109" y="55"/>
                </a:lnTo>
                <a:lnTo>
                  <a:pt x="109" y="56"/>
                </a:lnTo>
                <a:lnTo>
                  <a:pt x="106" y="56"/>
                </a:lnTo>
                <a:lnTo>
                  <a:pt x="104" y="57"/>
                </a:lnTo>
                <a:lnTo>
                  <a:pt x="103" y="56"/>
                </a:lnTo>
                <a:lnTo>
                  <a:pt x="102" y="57"/>
                </a:lnTo>
                <a:lnTo>
                  <a:pt x="103" y="57"/>
                </a:lnTo>
                <a:lnTo>
                  <a:pt x="104" y="57"/>
                </a:lnTo>
                <a:lnTo>
                  <a:pt x="104" y="58"/>
                </a:lnTo>
                <a:lnTo>
                  <a:pt x="105" y="57"/>
                </a:lnTo>
                <a:lnTo>
                  <a:pt x="105" y="58"/>
                </a:lnTo>
                <a:lnTo>
                  <a:pt x="104" y="59"/>
                </a:lnTo>
                <a:lnTo>
                  <a:pt x="106" y="60"/>
                </a:lnTo>
                <a:lnTo>
                  <a:pt x="105" y="61"/>
                </a:lnTo>
                <a:lnTo>
                  <a:pt x="105" y="60"/>
                </a:lnTo>
                <a:lnTo>
                  <a:pt x="103" y="59"/>
                </a:lnTo>
                <a:lnTo>
                  <a:pt x="103" y="60"/>
                </a:lnTo>
                <a:lnTo>
                  <a:pt x="102" y="59"/>
                </a:lnTo>
                <a:lnTo>
                  <a:pt x="101" y="60"/>
                </a:lnTo>
                <a:lnTo>
                  <a:pt x="99" y="59"/>
                </a:lnTo>
                <a:lnTo>
                  <a:pt x="100" y="59"/>
                </a:lnTo>
                <a:lnTo>
                  <a:pt x="98" y="58"/>
                </a:lnTo>
                <a:lnTo>
                  <a:pt x="97" y="58"/>
                </a:lnTo>
                <a:lnTo>
                  <a:pt x="97" y="59"/>
                </a:lnTo>
                <a:lnTo>
                  <a:pt x="96" y="59"/>
                </a:lnTo>
                <a:lnTo>
                  <a:pt x="94" y="58"/>
                </a:lnTo>
                <a:lnTo>
                  <a:pt x="92" y="58"/>
                </a:lnTo>
                <a:lnTo>
                  <a:pt x="92" y="57"/>
                </a:lnTo>
                <a:lnTo>
                  <a:pt x="91" y="58"/>
                </a:lnTo>
                <a:lnTo>
                  <a:pt x="92" y="58"/>
                </a:lnTo>
                <a:lnTo>
                  <a:pt x="89" y="59"/>
                </a:lnTo>
                <a:lnTo>
                  <a:pt x="90" y="59"/>
                </a:lnTo>
                <a:lnTo>
                  <a:pt x="89" y="59"/>
                </a:lnTo>
                <a:lnTo>
                  <a:pt x="89" y="58"/>
                </a:lnTo>
                <a:lnTo>
                  <a:pt x="88" y="58"/>
                </a:lnTo>
                <a:lnTo>
                  <a:pt x="89" y="59"/>
                </a:lnTo>
                <a:lnTo>
                  <a:pt x="88" y="60"/>
                </a:lnTo>
                <a:lnTo>
                  <a:pt x="85" y="62"/>
                </a:lnTo>
                <a:lnTo>
                  <a:pt x="85" y="61"/>
                </a:lnTo>
                <a:lnTo>
                  <a:pt x="84" y="61"/>
                </a:lnTo>
                <a:lnTo>
                  <a:pt x="84" y="62"/>
                </a:lnTo>
                <a:lnTo>
                  <a:pt x="83" y="62"/>
                </a:lnTo>
                <a:lnTo>
                  <a:pt x="83" y="63"/>
                </a:lnTo>
                <a:lnTo>
                  <a:pt x="82" y="63"/>
                </a:lnTo>
                <a:lnTo>
                  <a:pt x="82" y="64"/>
                </a:lnTo>
                <a:lnTo>
                  <a:pt x="81" y="64"/>
                </a:lnTo>
                <a:lnTo>
                  <a:pt x="81" y="65"/>
                </a:lnTo>
                <a:lnTo>
                  <a:pt x="80" y="65"/>
                </a:lnTo>
                <a:lnTo>
                  <a:pt x="81" y="65"/>
                </a:lnTo>
                <a:lnTo>
                  <a:pt x="81" y="67"/>
                </a:lnTo>
                <a:lnTo>
                  <a:pt x="82" y="69"/>
                </a:lnTo>
                <a:lnTo>
                  <a:pt x="81" y="70"/>
                </a:lnTo>
                <a:lnTo>
                  <a:pt x="76" y="68"/>
                </a:lnTo>
                <a:lnTo>
                  <a:pt x="75" y="66"/>
                </a:lnTo>
                <a:lnTo>
                  <a:pt x="75" y="64"/>
                </a:lnTo>
                <a:lnTo>
                  <a:pt x="73" y="62"/>
                </a:lnTo>
                <a:lnTo>
                  <a:pt x="71" y="60"/>
                </a:lnTo>
                <a:lnTo>
                  <a:pt x="69" y="58"/>
                </a:lnTo>
                <a:lnTo>
                  <a:pt x="67" y="58"/>
                </a:lnTo>
                <a:lnTo>
                  <a:pt x="65" y="58"/>
                </a:lnTo>
                <a:lnTo>
                  <a:pt x="64" y="60"/>
                </a:lnTo>
                <a:lnTo>
                  <a:pt x="63" y="60"/>
                </a:lnTo>
                <a:lnTo>
                  <a:pt x="60" y="58"/>
                </a:lnTo>
                <a:lnTo>
                  <a:pt x="59" y="56"/>
                </a:lnTo>
                <a:lnTo>
                  <a:pt x="55" y="53"/>
                </a:lnTo>
                <a:lnTo>
                  <a:pt x="54" y="52"/>
                </a:lnTo>
                <a:lnTo>
                  <a:pt x="49" y="52"/>
                </a:lnTo>
                <a:lnTo>
                  <a:pt x="49" y="53"/>
                </a:lnTo>
                <a:lnTo>
                  <a:pt x="41" y="53"/>
                </a:lnTo>
                <a:lnTo>
                  <a:pt x="29" y="50"/>
                </a:lnTo>
                <a:lnTo>
                  <a:pt x="30" y="49"/>
                </a:lnTo>
                <a:lnTo>
                  <a:pt x="22" y="50"/>
                </a:lnTo>
                <a:lnTo>
                  <a:pt x="21" y="47"/>
                </a:lnTo>
                <a:lnTo>
                  <a:pt x="19" y="46"/>
                </a:lnTo>
                <a:lnTo>
                  <a:pt x="18" y="45"/>
                </a:lnTo>
                <a:lnTo>
                  <a:pt x="17" y="45"/>
                </a:lnTo>
                <a:lnTo>
                  <a:pt x="15" y="44"/>
                </a:lnTo>
                <a:lnTo>
                  <a:pt x="12" y="44"/>
                </a:lnTo>
                <a:lnTo>
                  <a:pt x="12" y="42"/>
                </a:lnTo>
                <a:lnTo>
                  <a:pt x="8" y="39"/>
                </a:lnTo>
                <a:lnTo>
                  <a:pt x="8" y="36"/>
                </a:lnTo>
                <a:lnTo>
                  <a:pt x="7" y="36"/>
                </a:lnTo>
                <a:lnTo>
                  <a:pt x="6" y="34"/>
                </a:lnTo>
                <a:lnTo>
                  <a:pt x="8" y="35"/>
                </a:lnTo>
                <a:lnTo>
                  <a:pt x="7" y="33"/>
                </a:lnTo>
                <a:lnTo>
                  <a:pt x="8" y="33"/>
                </a:lnTo>
                <a:lnTo>
                  <a:pt x="7" y="33"/>
                </a:lnTo>
                <a:lnTo>
                  <a:pt x="6" y="34"/>
                </a:lnTo>
                <a:lnTo>
                  <a:pt x="5" y="33"/>
                </a:lnTo>
                <a:lnTo>
                  <a:pt x="5" y="32"/>
                </a:lnTo>
                <a:lnTo>
                  <a:pt x="3" y="31"/>
                </a:lnTo>
                <a:lnTo>
                  <a:pt x="3" y="28"/>
                </a:lnTo>
                <a:lnTo>
                  <a:pt x="1" y="26"/>
                </a:lnTo>
                <a:lnTo>
                  <a:pt x="2" y="25"/>
                </a:lnTo>
                <a:lnTo>
                  <a:pt x="2" y="23"/>
                </a:lnTo>
                <a:lnTo>
                  <a:pt x="0" y="19"/>
                </a:lnTo>
                <a:lnTo>
                  <a:pt x="1" y="18"/>
                </a:lnTo>
                <a:lnTo>
                  <a:pt x="2" y="17"/>
                </a:lnTo>
                <a:lnTo>
                  <a:pt x="1" y="17"/>
                </a:lnTo>
                <a:lnTo>
                  <a:pt x="2" y="16"/>
                </a:lnTo>
                <a:lnTo>
                  <a:pt x="2" y="11"/>
                </a:lnTo>
                <a:lnTo>
                  <a:pt x="2" y="9"/>
                </a:lnTo>
                <a:lnTo>
                  <a:pt x="4" y="9"/>
                </a:lnTo>
                <a:lnTo>
                  <a:pt x="2" y="9"/>
                </a:lnTo>
                <a:lnTo>
                  <a:pt x="2" y="8"/>
                </a:lnTo>
                <a:lnTo>
                  <a:pt x="3" y="8"/>
                </a:lnTo>
                <a:lnTo>
                  <a:pt x="2" y="7"/>
                </a:lnTo>
                <a:lnTo>
                  <a:pt x="3" y="7"/>
                </a:lnTo>
                <a:lnTo>
                  <a:pt x="2" y="6"/>
                </a:lnTo>
                <a:lnTo>
                  <a:pt x="1" y="7"/>
                </a:lnTo>
                <a:lnTo>
                  <a:pt x="0" y="2"/>
                </a:lnTo>
                <a:lnTo>
                  <a:pt x="2" y="3"/>
                </a:lnTo>
                <a:lnTo>
                  <a:pt x="6" y="3"/>
                </a:lnTo>
                <a:lnTo>
                  <a:pt x="6" y="4"/>
                </a:lnTo>
                <a:lnTo>
                  <a:pt x="5" y="4"/>
                </a:lnTo>
                <a:lnTo>
                  <a:pt x="5" y="5"/>
                </a:lnTo>
                <a:lnTo>
                  <a:pt x="6" y="5"/>
                </a:lnTo>
                <a:lnTo>
                  <a:pt x="6" y="4"/>
                </a:lnTo>
                <a:lnTo>
                  <a:pt x="6" y="5"/>
                </a:lnTo>
                <a:lnTo>
                  <a:pt x="6" y="6"/>
                </a:lnTo>
                <a:lnTo>
                  <a:pt x="6" y="5"/>
                </a:lnTo>
                <a:lnTo>
                  <a:pt x="6" y="6"/>
                </a:lnTo>
                <a:lnTo>
                  <a:pt x="5" y="5"/>
                </a:lnTo>
                <a:lnTo>
                  <a:pt x="5" y="6"/>
                </a:lnTo>
                <a:lnTo>
                  <a:pt x="7" y="5"/>
                </a:lnTo>
                <a:lnTo>
                  <a:pt x="7" y="3"/>
                </a:lnTo>
                <a:lnTo>
                  <a:pt x="6" y="3"/>
                </a:lnTo>
                <a:lnTo>
                  <a:pt x="7" y="3"/>
                </a:lnTo>
                <a:lnTo>
                  <a:pt x="6" y="2"/>
                </a:lnTo>
                <a:lnTo>
                  <a:pt x="7" y="2"/>
                </a:lnTo>
                <a:lnTo>
                  <a:pt x="5" y="1"/>
                </a:lnTo>
                <a:lnTo>
                  <a:pt x="31" y="1"/>
                </a:lnTo>
                <a:lnTo>
                  <a:pt x="88" y="1"/>
                </a:lnTo>
                <a:lnTo>
                  <a:pt x="88" y="0"/>
                </a:lnTo>
                <a:lnTo>
                  <a:pt x="89" y="0"/>
                </a:lnTo>
                <a:lnTo>
                  <a:pt x="90" y="2"/>
                </a:lnTo>
                <a:lnTo>
                  <a:pt x="92" y="2"/>
                </a:lnTo>
                <a:lnTo>
                  <a:pt x="94" y="2"/>
                </a:lnTo>
                <a:lnTo>
                  <a:pt x="96" y="3"/>
                </a:lnTo>
                <a:lnTo>
                  <a:pt x="97" y="3"/>
                </a:lnTo>
                <a:lnTo>
                  <a:pt x="99" y="4"/>
                </a:lnTo>
                <a:lnTo>
                  <a:pt x="101" y="3"/>
                </a:lnTo>
                <a:lnTo>
                  <a:pt x="105" y="4"/>
                </a:lnTo>
                <a:lnTo>
                  <a:pt x="108" y="3"/>
                </a:lnTo>
                <a:lnTo>
                  <a:pt x="118" y="7"/>
                </a:lnTo>
                <a:lnTo>
                  <a:pt x="119" y="8"/>
                </a:lnTo>
                <a:lnTo>
                  <a:pt x="121" y="8"/>
                </a:lnTo>
                <a:lnTo>
                  <a:pt x="121" y="9"/>
                </a:lnTo>
                <a:lnTo>
                  <a:pt x="122" y="9"/>
                </a:lnTo>
                <a:lnTo>
                  <a:pt x="123" y="10"/>
                </a:lnTo>
                <a:lnTo>
                  <a:pt x="122" y="10"/>
                </a:lnTo>
                <a:lnTo>
                  <a:pt x="126" y="11"/>
                </a:lnTo>
                <a:lnTo>
                  <a:pt x="127" y="17"/>
                </a:lnTo>
                <a:lnTo>
                  <a:pt x="126" y="20"/>
                </a:lnTo>
                <a:lnTo>
                  <a:pt x="124" y="21"/>
                </a:lnTo>
                <a:lnTo>
                  <a:pt x="124" y="22"/>
                </a:lnTo>
                <a:lnTo>
                  <a:pt x="125" y="22"/>
                </a:lnTo>
                <a:lnTo>
                  <a:pt x="136" y="19"/>
                </a:lnTo>
                <a:lnTo>
                  <a:pt x="135" y="17"/>
                </a:lnTo>
                <a:lnTo>
                  <a:pt x="137" y="17"/>
                </a:lnTo>
                <a:lnTo>
                  <a:pt x="143" y="17"/>
                </a:lnTo>
                <a:lnTo>
                  <a:pt x="144" y="15"/>
                </a:lnTo>
                <a:lnTo>
                  <a:pt x="148" y="13"/>
                </a:lnTo>
                <a:lnTo>
                  <a:pt x="158" y="13"/>
                </a:lnTo>
                <a:lnTo>
                  <a:pt x="159" y="12"/>
                </a:lnTo>
                <a:lnTo>
                  <a:pt x="160" y="12"/>
                </a:lnTo>
                <a:lnTo>
                  <a:pt x="162" y="10"/>
                </a:lnTo>
                <a:lnTo>
                  <a:pt x="162" y="9"/>
                </a:lnTo>
                <a:lnTo>
                  <a:pt x="163" y="8"/>
                </a:lnTo>
                <a:lnTo>
                  <a:pt x="165" y="5"/>
                </a:lnTo>
                <a:lnTo>
                  <a:pt x="166" y="6"/>
                </a:lnTo>
                <a:lnTo>
                  <a:pt x="168" y="5"/>
                </a:lnTo>
                <a:lnTo>
                  <a:pt x="169" y="6"/>
                </a:lnTo>
                <a:lnTo>
                  <a:pt x="169" y="11"/>
                </a:lnTo>
                <a:lnTo>
                  <a:pt x="171" y="11"/>
                </a:lnTo>
                <a:lnTo>
                  <a:pt x="170" y="12"/>
                </a:lnTo>
                <a:lnTo>
                  <a:pt x="171" y="12"/>
                </a:lnTo>
                <a:close/>
              </a:path>
            </a:pathLst>
          </a:custGeom>
          <a:noFill/>
          <a:ln w="9525">
            <a:noFill/>
            <a:round/>
            <a:headEnd/>
            <a:tailEnd/>
          </a:ln>
        </xdr:spPr>
      </xdr:sp>
      <xdr:sp macro="" textlink="">
        <xdr:nvSpPr>
          <xdr:cNvPr id="85" name="Freeform 7">
            <a:hlinkClick xmlns:r="http://schemas.openxmlformats.org/officeDocument/2006/relationships" r:id="rId20" tooltip="United States - 1,168,422"/>
          </xdr:cNvPr>
          <xdr:cNvSpPr>
            <a:spLocks/>
          </xdr:cNvSpPr>
        </xdr:nvSpPr>
        <xdr:spPr bwMode="auto">
          <a:xfrm>
            <a:off x="328" y="110"/>
            <a:ext cx="114" cy="49"/>
          </a:xfrm>
          <a:custGeom>
            <a:avLst/>
            <a:gdLst/>
            <a:ahLst/>
            <a:cxnLst>
              <a:cxn ang="0">
                <a:pos x="14" y="31"/>
              </a:cxn>
              <a:cxn ang="0">
                <a:pos x="9" y="30"/>
              </a:cxn>
              <a:cxn ang="0">
                <a:pos x="8" y="29"/>
              </a:cxn>
              <a:cxn ang="0">
                <a:pos x="10" y="26"/>
              </a:cxn>
              <a:cxn ang="0">
                <a:pos x="20" y="23"/>
              </a:cxn>
              <a:cxn ang="0">
                <a:pos x="18" y="20"/>
              </a:cxn>
              <a:cxn ang="0">
                <a:pos x="10" y="21"/>
              </a:cxn>
              <a:cxn ang="0">
                <a:pos x="0" y="17"/>
              </a:cxn>
              <a:cxn ang="0">
                <a:pos x="13" y="15"/>
              </a:cxn>
              <a:cxn ang="0">
                <a:pos x="20" y="15"/>
              </a:cxn>
              <a:cxn ang="0">
                <a:pos x="21" y="15"/>
              </a:cxn>
              <a:cxn ang="0">
                <a:pos x="17" y="13"/>
              </a:cxn>
              <a:cxn ang="0">
                <a:pos x="6" y="7"/>
              </a:cxn>
              <a:cxn ang="0">
                <a:pos x="25" y="2"/>
              </a:cxn>
              <a:cxn ang="0">
                <a:pos x="26" y="2"/>
              </a:cxn>
              <a:cxn ang="0">
                <a:pos x="37" y="2"/>
              </a:cxn>
              <a:cxn ang="0">
                <a:pos x="48" y="2"/>
              </a:cxn>
              <a:cxn ang="0">
                <a:pos x="69" y="4"/>
              </a:cxn>
              <a:cxn ang="0">
                <a:pos x="91" y="36"/>
              </a:cxn>
              <a:cxn ang="0">
                <a:pos x="99" y="35"/>
              </a:cxn>
              <a:cxn ang="0">
                <a:pos x="114" y="46"/>
              </a:cxn>
              <a:cxn ang="0">
                <a:pos x="113" y="48"/>
              </a:cxn>
              <a:cxn ang="0">
                <a:pos x="110" y="46"/>
              </a:cxn>
              <a:cxn ang="0">
                <a:pos x="108" y="46"/>
              </a:cxn>
              <a:cxn ang="0">
                <a:pos x="106" y="43"/>
              </a:cxn>
              <a:cxn ang="0">
                <a:pos x="104" y="41"/>
              </a:cxn>
              <a:cxn ang="0">
                <a:pos x="102" y="38"/>
              </a:cxn>
              <a:cxn ang="0">
                <a:pos x="98" y="37"/>
              </a:cxn>
              <a:cxn ang="0">
                <a:pos x="96" y="37"/>
              </a:cxn>
              <a:cxn ang="0">
                <a:pos x="96" y="39"/>
              </a:cxn>
              <a:cxn ang="0">
                <a:pos x="86" y="35"/>
              </a:cxn>
              <a:cxn ang="0">
                <a:pos x="73" y="34"/>
              </a:cxn>
              <a:cxn ang="0">
                <a:pos x="65" y="32"/>
              </a:cxn>
              <a:cxn ang="0">
                <a:pos x="61" y="32"/>
              </a:cxn>
              <a:cxn ang="0">
                <a:pos x="58" y="32"/>
              </a:cxn>
              <a:cxn ang="0">
                <a:pos x="59" y="33"/>
              </a:cxn>
              <a:cxn ang="0">
                <a:pos x="54" y="35"/>
              </a:cxn>
              <a:cxn ang="0">
                <a:pos x="49" y="36"/>
              </a:cxn>
              <a:cxn ang="0">
                <a:pos x="53" y="31"/>
              </a:cxn>
              <a:cxn ang="0">
                <a:pos x="49" y="31"/>
              </a:cxn>
              <a:cxn ang="0">
                <a:pos x="45" y="34"/>
              </a:cxn>
              <a:cxn ang="0">
                <a:pos x="44" y="38"/>
              </a:cxn>
              <a:cxn ang="0">
                <a:pos x="39" y="41"/>
              </a:cxn>
              <a:cxn ang="0">
                <a:pos x="33" y="43"/>
              </a:cxn>
              <a:cxn ang="0">
                <a:pos x="30" y="45"/>
              </a:cxn>
              <a:cxn ang="0">
                <a:pos x="25" y="46"/>
              </a:cxn>
              <a:cxn ang="0">
                <a:pos x="19" y="48"/>
              </a:cxn>
              <a:cxn ang="0">
                <a:pos x="17" y="48"/>
              </a:cxn>
              <a:cxn ang="0">
                <a:pos x="23" y="46"/>
              </a:cxn>
              <a:cxn ang="0">
                <a:pos x="32" y="41"/>
              </a:cxn>
              <a:cxn ang="0">
                <a:pos x="30" y="38"/>
              </a:cxn>
              <a:cxn ang="0">
                <a:pos x="28" y="39"/>
              </a:cxn>
              <a:cxn ang="0">
                <a:pos x="20" y="37"/>
              </a:cxn>
              <a:cxn ang="0">
                <a:pos x="18" y="33"/>
              </a:cxn>
              <a:cxn ang="0">
                <a:pos x="14" y="35"/>
              </a:cxn>
            </a:cxnLst>
            <a:rect l="0" t="0" r="r" b="b"/>
            <a:pathLst>
              <a:path w="114" h="49">
                <a:moveTo>
                  <a:pt x="11" y="31"/>
                </a:moveTo>
                <a:lnTo>
                  <a:pt x="12" y="32"/>
                </a:lnTo>
                <a:lnTo>
                  <a:pt x="11" y="32"/>
                </a:lnTo>
                <a:lnTo>
                  <a:pt x="13" y="32"/>
                </a:lnTo>
                <a:lnTo>
                  <a:pt x="14" y="32"/>
                </a:lnTo>
                <a:lnTo>
                  <a:pt x="13" y="31"/>
                </a:lnTo>
                <a:lnTo>
                  <a:pt x="14" y="31"/>
                </a:lnTo>
                <a:lnTo>
                  <a:pt x="13" y="31"/>
                </a:lnTo>
                <a:lnTo>
                  <a:pt x="11" y="31"/>
                </a:lnTo>
                <a:lnTo>
                  <a:pt x="9" y="31"/>
                </a:lnTo>
                <a:lnTo>
                  <a:pt x="10" y="31"/>
                </a:lnTo>
                <a:lnTo>
                  <a:pt x="9" y="30"/>
                </a:lnTo>
                <a:lnTo>
                  <a:pt x="11" y="29"/>
                </a:lnTo>
                <a:lnTo>
                  <a:pt x="9" y="30"/>
                </a:lnTo>
                <a:lnTo>
                  <a:pt x="9" y="31"/>
                </a:lnTo>
                <a:lnTo>
                  <a:pt x="7" y="30"/>
                </a:lnTo>
                <a:lnTo>
                  <a:pt x="7" y="29"/>
                </a:lnTo>
                <a:lnTo>
                  <a:pt x="6" y="29"/>
                </a:lnTo>
                <a:lnTo>
                  <a:pt x="7" y="29"/>
                </a:lnTo>
                <a:lnTo>
                  <a:pt x="6" y="29"/>
                </a:lnTo>
                <a:lnTo>
                  <a:pt x="8" y="29"/>
                </a:lnTo>
                <a:lnTo>
                  <a:pt x="8" y="28"/>
                </a:lnTo>
                <a:lnTo>
                  <a:pt x="9" y="27"/>
                </a:lnTo>
                <a:lnTo>
                  <a:pt x="10" y="26"/>
                </a:lnTo>
                <a:lnTo>
                  <a:pt x="11" y="27"/>
                </a:lnTo>
                <a:lnTo>
                  <a:pt x="10" y="26"/>
                </a:lnTo>
                <a:lnTo>
                  <a:pt x="11" y="26"/>
                </a:lnTo>
                <a:lnTo>
                  <a:pt x="10" y="26"/>
                </a:lnTo>
                <a:lnTo>
                  <a:pt x="11" y="25"/>
                </a:lnTo>
                <a:lnTo>
                  <a:pt x="12" y="25"/>
                </a:lnTo>
                <a:lnTo>
                  <a:pt x="11" y="25"/>
                </a:lnTo>
                <a:lnTo>
                  <a:pt x="11" y="24"/>
                </a:lnTo>
                <a:lnTo>
                  <a:pt x="15" y="25"/>
                </a:lnTo>
                <a:lnTo>
                  <a:pt x="18" y="23"/>
                </a:lnTo>
                <a:lnTo>
                  <a:pt x="20" y="23"/>
                </a:lnTo>
                <a:lnTo>
                  <a:pt x="22" y="23"/>
                </a:lnTo>
                <a:lnTo>
                  <a:pt x="22" y="21"/>
                </a:lnTo>
                <a:lnTo>
                  <a:pt x="21" y="21"/>
                </a:lnTo>
                <a:lnTo>
                  <a:pt x="20" y="21"/>
                </a:lnTo>
                <a:lnTo>
                  <a:pt x="22" y="20"/>
                </a:lnTo>
                <a:lnTo>
                  <a:pt x="21" y="19"/>
                </a:lnTo>
                <a:lnTo>
                  <a:pt x="18" y="20"/>
                </a:lnTo>
                <a:lnTo>
                  <a:pt x="16" y="21"/>
                </a:lnTo>
                <a:lnTo>
                  <a:pt x="15" y="20"/>
                </a:lnTo>
                <a:lnTo>
                  <a:pt x="14" y="20"/>
                </a:lnTo>
                <a:lnTo>
                  <a:pt x="16" y="21"/>
                </a:lnTo>
                <a:lnTo>
                  <a:pt x="15" y="21"/>
                </a:lnTo>
                <a:lnTo>
                  <a:pt x="13" y="20"/>
                </a:lnTo>
                <a:lnTo>
                  <a:pt x="10" y="21"/>
                </a:lnTo>
                <a:lnTo>
                  <a:pt x="6" y="20"/>
                </a:lnTo>
                <a:lnTo>
                  <a:pt x="6" y="19"/>
                </a:lnTo>
                <a:lnTo>
                  <a:pt x="4" y="18"/>
                </a:lnTo>
                <a:lnTo>
                  <a:pt x="5" y="19"/>
                </a:lnTo>
                <a:lnTo>
                  <a:pt x="6" y="18"/>
                </a:lnTo>
                <a:lnTo>
                  <a:pt x="2" y="18"/>
                </a:lnTo>
                <a:lnTo>
                  <a:pt x="0" y="17"/>
                </a:lnTo>
                <a:lnTo>
                  <a:pt x="6" y="15"/>
                </a:lnTo>
                <a:lnTo>
                  <a:pt x="8" y="15"/>
                </a:lnTo>
                <a:lnTo>
                  <a:pt x="7" y="15"/>
                </a:lnTo>
                <a:lnTo>
                  <a:pt x="12" y="14"/>
                </a:lnTo>
                <a:lnTo>
                  <a:pt x="14" y="14"/>
                </a:lnTo>
                <a:lnTo>
                  <a:pt x="13" y="14"/>
                </a:lnTo>
                <a:lnTo>
                  <a:pt x="13" y="15"/>
                </a:lnTo>
                <a:lnTo>
                  <a:pt x="12" y="15"/>
                </a:lnTo>
                <a:lnTo>
                  <a:pt x="19" y="16"/>
                </a:lnTo>
                <a:lnTo>
                  <a:pt x="20" y="15"/>
                </a:lnTo>
                <a:lnTo>
                  <a:pt x="21" y="15"/>
                </a:lnTo>
                <a:lnTo>
                  <a:pt x="21" y="16"/>
                </a:lnTo>
                <a:lnTo>
                  <a:pt x="22" y="15"/>
                </a:lnTo>
                <a:lnTo>
                  <a:pt x="20" y="15"/>
                </a:lnTo>
                <a:lnTo>
                  <a:pt x="19" y="15"/>
                </a:lnTo>
                <a:lnTo>
                  <a:pt x="17" y="14"/>
                </a:lnTo>
                <a:lnTo>
                  <a:pt x="17" y="13"/>
                </a:lnTo>
                <a:lnTo>
                  <a:pt x="18" y="13"/>
                </a:lnTo>
                <a:lnTo>
                  <a:pt x="18" y="14"/>
                </a:lnTo>
                <a:lnTo>
                  <a:pt x="20" y="15"/>
                </a:lnTo>
                <a:lnTo>
                  <a:pt x="21" y="15"/>
                </a:lnTo>
                <a:lnTo>
                  <a:pt x="22" y="15"/>
                </a:lnTo>
                <a:lnTo>
                  <a:pt x="24" y="15"/>
                </a:lnTo>
                <a:lnTo>
                  <a:pt x="24" y="14"/>
                </a:lnTo>
                <a:lnTo>
                  <a:pt x="20" y="15"/>
                </a:lnTo>
                <a:lnTo>
                  <a:pt x="19" y="14"/>
                </a:lnTo>
                <a:lnTo>
                  <a:pt x="20" y="13"/>
                </a:lnTo>
                <a:lnTo>
                  <a:pt x="17" y="13"/>
                </a:lnTo>
                <a:lnTo>
                  <a:pt x="17" y="12"/>
                </a:lnTo>
                <a:lnTo>
                  <a:pt x="17" y="13"/>
                </a:lnTo>
                <a:lnTo>
                  <a:pt x="14" y="13"/>
                </a:lnTo>
                <a:lnTo>
                  <a:pt x="12" y="11"/>
                </a:lnTo>
                <a:lnTo>
                  <a:pt x="4" y="9"/>
                </a:lnTo>
                <a:lnTo>
                  <a:pt x="6" y="9"/>
                </a:lnTo>
                <a:lnTo>
                  <a:pt x="6" y="7"/>
                </a:lnTo>
                <a:lnTo>
                  <a:pt x="13" y="7"/>
                </a:lnTo>
                <a:lnTo>
                  <a:pt x="15" y="6"/>
                </a:lnTo>
                <a:lnTo>
                  <a:pt x="16" y="5"/>
                </a:lnTo>
                <a:lnTo>
                  <a:pt x="19" y="3"/>
                </a:lnTo>
                <a:lnTo>
                  <a:pt x="18" y="4"/>
                </a:lnTo>
                <a:lnTo>
                  <a:pt x="19" y="4"/>
                </a:lnTo>
                <a:lnTo>
                  <a:pt x="25" y="2"/>
                </a:lnTo>
                <a:lnTo>
                  <a:pt x="24" y="3"/>
                </a:lnTo>
                <a:lnTo>
                  <a:pt x="25" y="3"/>
                </a:lnTo>
                <a:lnTo>
                  <a:pt x="27" y="3"/>
                </a:lnTo>
                <a:lnTo>
                  <a:pt x="24" y="2"/>
                </a:lnTo>
                <a:lnTo>
                  <a:pt x="26" y="2"/>
                </a:lnTo>
                <a:lnTo>
                  <a:pt x="27" y="1"/>
                </a:lnTo>
                <a:lnTo>
                  <a:pt x="26" y="2"/>
                </a:lnTo>
                <a:lnTo>
                  <a:pt x="27" y="2"/>
                </a:lnTo>
                <a:lnTo>
                  <a:pt x="31" y="2"/>
                </a:lnTo>
                <a:lnTo>
                  <a:pt x="35" y="0"/>
                </a:lnTo>
                <a:lnTo>
                  <a:pt x="38" y="1"/>
                </a:lnTo>
                <a:lnTo>
                  <a:pt x="36" y="1"/>
                </a:lnTo>
                <a:lnTo>
                  <a:pt x="37" y="1"/>
                </a:lnTo>
                <a:lnTo>
                  <a:pt x="37" y="2"/>
                </a:lnTo>
                <a:lnTo>
                  <a:pt x="39" y="1"/>
                </a:lnTo>
                <a:lnTo>
                  <a:pt x="40" y="1"/>
                </a:lnTo>
                <a:lnTo>
                  <a:pt x="41" y="1"/>
                </a:lnTo>
                <a:lnTo>
                  <a:pt x="41" y="2"/>
                </a:lnTo>
                <a:lnTo>
                  <a:pt x="42" y="2"/>
                </a:lnTo>
                <a:lnTo>
                  <a:pt x="45" y="1"/>
                </a:lnTo>
                <a:lnTo>
                  <a:pt x="48" y="2"/>
                </a:lnTo>
                <a:lnTo>
                  <a:pt x="47" y="2"/>
                </a:lnTo>
                <a:lnTo>
                  <a:pt x="48" y="2"/>
                </a:lnTo>
                <a:lnTo>
                  <a:pt x="47" y="2"/>
                </a:lnTo>
                <a:lnTo>
                  <a:pt x="49" y="2"/>
                </a:lnTo>
                <a:lnTo>
                  <a:pt x="48" y="3"/>
                </a:lnTo>
                <a:lnTo>
                  <a:pt x="57" y="3"/>
                </a:lnTo>
                <a:lnTo>
                  <a:pt x="69" y="4"/>
                </a:lnTo>
                <a:lnTo>
                  <a:pt x="75" y="4"/>
                </a:lnTo>
                <a:lnTo>
                  <a:pt x="81" y="5"/>
                </a:lnTo>
                <a:lnTo>
                  <a:pt x="81" y="33"/>
                </a:lnTo>
                <a:lnTo>
                  <a:pt x="84" y="33"/>
                </a:lnTo>
                <a:lnTo>
                  <a:pt x="87" y="33"/>
                </a:lnTo>
                <a:lnTo>
                  <a:pt x="87" y="34"/>
                </a:lnTo>
                <a:lnTo>
                  <a:pt x="91" y="36"/>
                </a:lnTo>
                <a:lnTo>
                  <a:pt x="92" y="37"/>
                </a:lnTo>
                <a:lnTo>
                  <a:pt x="94" y="36"/>
                </a:lnTo>
                <a:lnTo>
                  <a:pt x="95" y="35"/>
                </a:lnTo>
                <a:lnTo>
                  <a:pt x="96" y="35"/>
                </a:lnTo>
                <a:lnTo>
                  <a:pt x="95" y="35"/>
                </a:lnTo>
                <a:lnTo>
                  <a:pt x="98" y="35"/>
                </a:lnTo>
                <a:lnTo>
                  <a:pt x="99" y="35"/>
                </a:lnTo>
                <a:lnTo>
                  <a:pt x="99" y="36"/>
                </a:lnTo>
                <a:lnTo>
                  <a:pt x="104" y="38"/>
                </a:lnTo>
                <a:lnTo>
                  <a:pt x="107" y="42"/>
                </a:lnTo>
                <a:lnTo>
                  <a:pt x="107" y="43"/>
                </a:lnTo>
                <a:lnTo>
                  <a:pt x="108" y="43"/>
                </a:lnTo>
                <a:lnTo>
                  <a:pt x="109" y="44"/>
                </a:lnTo>
                <a:lnTo>
                  <a:pt x="114" y="46"/>
                </a:lnTo>
                <a:lnTo>
                  <a:pt x="113" y="46"/>
                </a:lnTo>
                <a:lnTo>
                  <a:pt x="114" y="48"/>
                </a:lnTo>
                <a:lnTo>
                  <a:pt x="113" y="49"/>
                </a:lnTo>
                <a:lnTo>
                  <a:pt x="112" y="49"/>
                </a:lnTo>
                <a:lnTo>
                  <a:pt x="111" y="49"/>
                </a:lnTo>
                <a:lnTo>
                  <a:pt x="112" y="49"/>
                </a:lnTo>
                <a:lnTo>
                  <a:pt x="113" y="48"/>
                </a:lnTo>
                <a:lnTo>
                  <a:pt x="112" y="49"/>
                </a:lnTo>
                <a:lnTo>
                  <a:pt x="111" y="49"/>
                </a:lnTo>
                <a:lnTo>
                  <a:pt x="111" y="48"/>
                </a:lnTo>
                <a:lnTo>
                  <a:pt x="112" y="48"/>
                </a:lnTo>
                <a:lnTo>
                  <a:pt x="111" y="48"/>
                </a:lnTo>
                <a:lnTo>
                  <a:pt x="111" y="47"/>
                </a:lnTo>
                <a:lnTo>
                  <a:pt x="110" y="46"/>
                </a:lnTo>
                <a:lnTo>
                  <a:pt x="111" y="46"/>
                </a:lnTo>
                <a:lnTo>
                  <a:pt x="108" y="46"/>
                </a:lnTo>
                <a:lnTo>
                  <a:pt x="109" y="46"/>
                </a:lnTo>
                <a:lnTo>
                  <a:pt x="109" y="47"/>
                </a:lnTo>
                <a:lnTo>
                  <a:pt x="108" y="47"/>
                </a:lnTo>
                <a:lnTo>
                  <a:pt x="107" y="47"/>
                </a:lnTo>
                <a:lnTo>
                  <a:pt x="108" y="46"/>
                </a:lnTo>
                <a:lnTo>
                  <a:pt x="108" y="45"/>
                </a:lnTo>
                <a:lnTo>
                  <a:pt x="109" y="45"/>
                </a:lnTo>
                <a:lnTo>
                  <a:pt x="108" y="45"/>
                </a:lnTo>
                <a:lnTo>
                  <a:pt x="107" y="44"/>
                </a:lnTo>
                <a:lnTo>
                  <a:pt x="106" y="44"/>
                </a:lnTo>
                <a:lnTo>
                  <a:pt x="107" y="43"/>
                </a:lnTo>
                <a:lnTo>
                  <a:pt x="106" y="43"/>
                </a:lnTo>
                <a:lnTo>
                  <a:pt x="104" y="42"/>
                </a:lnTo>
                <a:lnTo>
                  <a:pt x="105" y="42"/>
                </a:lnTo>
                <a:lnTo>
                  <a:pt x="104" y="42"/>
                </a:lnTo>
                <a:lnTo>
                  <a:pt x="104" y="41"/>
                </a:lnTo>
                <a:lnTo>
                  <a:pt x="103" y="41"/>
                </a:lnTo>
                <a:lnTo>
                  <a:pt x="105" y="41"/>
                </a:lnTo>
                <a:lnTo>
                  <a:pt x="104" y="41"/>
                </a:lnTo>
                <a:lnTo>
                  <a:pt x="104" y="40"/>
                </a:lnTo>
                <a:lnTo>
                  <a:pt x="105" y="40"/>
                </a:lnTo>
                <a:lnTo>
                  <a:pt x="103" y="40"/>
                </a:lnTo>
                <a:lnTo>
                  <a:pt x="102" y="40"/>
                </a:lnTo>
                <a:lnTo>
                  <a:pt x="102" y="39"/>
                </a:lnTo>
                <a:lnTo>
                  <a:pt x="103" y="38"/>
                </a:lnTo>
                <a:lnTo>
                  <a:pt x="102" y="38"/>
                </a:lnTo>
                <a:lnTo>
                  <a:pt x="102" y="39"/>
                </a:lnTo>
                <a:lnTo>
                  <a:pt x="101" y="39"/>
                </a:lnTo>
                <a:lnTo>
                  <a:pt x="100" y="39"/>
                </a:lnTo>
                <a:lnTo>
                  <a:pt x="99" y="38"/>
                </a:lnTo>
                <a:lnTo>
                  <a:pt x="98" y="35"/>
                </a:lnTo>
                <a:lnTo>
                  <a:pt x="98" y="36"/>
                </a:lnTo>
                <a:lnTo>
                  <a:pt x="98" y="37"/>
                </a:lnTo>
                <a:lnTo>
                  <a:pt x="98" y="36"/>
                </a:lnTo>
                <a:lnTo>
                  <a:pt x="99" y="39"/>
                </a:lnTo>
                <a:lnTo>
                  <a:pt x="98" y="39"/>
                </a:lnTo>
                <a:lnTo>
                  <a:pt x="98" y="38"/>
                </a:lnTo>
                <a:lnTo>
                  <a:pt x="96" y="39"/>
                </a:lnTo>
                <a:lnTo>
                  <a:pt x="97" y="38"/>
                </a:lnTo>
                <a:lnTo>
                  <a:pt x="96" y="37"/>
                </a:lnTo>
                <a:lnTo>
                  <a:pt x="97" y="37"/>
                </a:lnTo>
                <a:lnTo>
                  <a:pt x="96" y="37"/>
                </a:lnTo>
                <a:lnTo>
                  <a:pt x="93" y="37"/>
                </a:lnTo>
                <a:lnTo>
                  <a:pt x="94" y="37"/>
                </a:lnTo>
                <a:lnTo>
                  <a:pt x="95" y="38"/>
                </a:lnTo>
                <a:lnTo>
                  <a:pt x="96" y="38"/>
                </a:lnTo>
                <a:lnTo>
                  <a:pt x="96" y="39"/>
                </a:lnTo>
                <a:lnTo>
                  <a:pt x="95" y="39"/>
                </a:lnTo>
                <a:lnTo>
                  <a:pt x="94" y="39"/>
                </a:lnTo>
                <a:lnTo>
                  <a:pt x="88" y="37"/>
                </a:lnTo>
                <a:lnTo>
                  <a:pt x="89" y="36"/>
                </a:lnTo>
                <a:lnTo>
                  <a:pt x="85" y="35"/>
                </a:lnTo>
                <a:lnTo>
                  <a:pt x="86" y="34"/>
                </a:lnTo>
                <a:lnTo>
                  <a:pt x="86" y="35"/>
                </a:lnTo>
                <a:lnTo>
                  <a:pt x="88" y="35"/>
                </a:lnTo>
                <a:lnTo>
                  <a:pt x="86" y="34"/>
                </a:lnTo>
                <a:lnTo>
                  <a:pt x="83" y="35"/>
                </a:lnTo>
                <a:lnTo>
                  <a:pt x="80" y="34"/>
                </a:lnTo>
                <a:lnTo>
                  <a:pt x="79" y="34"/>
                </a:lnTo>
                <a:lnTo>
                  <a:pt x="76" y="34"/>
                </a:lnTo>
                <a:lnTo>
                  <a:pt x="73" y="34"/>
                </a:lnTo>
                <a:lnTo>
                  <a:pt x="70" y="33"/>
                </a:lnTo>
                <a:lnTo>
                  <a:pt x="71" y="32"/>
                </a:lnTo>
                <a:lnTo>
                  <a:pt x="68" y="33"/>
                </a:lnTo>
                <a:lnTo>
                  <a:pt x="67" y="32"/>
                </a:lnTo>
                <a:lnTo>
                  <a:pt x="68" y="32"/>
                </a:lnTo>
                <a:lnTo>
                  <a:pt x="66" y="32"/>
                </a:lnTo>
                <a:lnTo>
                  <a:pt x="65" y="32"/>
                </a:lnTo>
                <a:lnTo>
                  <a:pt x="66" y="32"/>
                </a:lnTo>
                <a:lnTo>
                  <a:pt x="64" y="31"/>
                </a:lnTo>
                <a:lnTo>
                  <a:pt x="65" y="31"/>
                </a:lnTo>
                <a:lnTo>
                  <a:pt x="62" y="31"/>
                </a:lnTo>
                <a:lnTo>
                  <a:pt x="62" y="30"/>
                </a:lnTo>
                <a:lnTo>
                  <a:pt x="62" y="31"/>
                </a:lnTo>
                <a:lnTo>
                  <a:pt x="61" y="32"/>
                </a:lnTo>
                <a:lnTo>
                  <a:pt x="60" y="31"/>
                </a:lnTo>
                <a:lnTo>
                  <a:pt x="61" y="30"/>
                </a:lnTo>
                <a:lnTo>
                  <a:pt x="60" y="31"/>
                </a:lnTo>
                <a:lnTo>
                  <a:pt x="59" y="32"/>
                </a:lnTo>
                <a:lnTo>
                  <a:pt x="58" y="32"/>
                </a:lnTo>
                <a:lnTo>
                  <a:pt x="59" y="32"/>
                </a:lnTo>
                <a:lnTo>
                  <a:pt x="58" y="32"/>
                </a:lnTo>
                <a:lnTo>
                  <a:pt x="60" y="32"/>
                </a:lnTo>
                <a:lnTo>
                  <a:pt x="58" y="32"/>
                </a:lnTo>
                <a:lnTo>
                  <a:pt x="60" y="32"/>
                </a:lnTo>
                <a:lnTo>
                  <a:pt x="61" y="32"/>
                </a:lnTo>
                <a:lnTo>
                  <a:pt x="59" y="33"/>
                </a:lnTo>
                <a:lnTo>
                  <a:pt x="60" y="33"/>
                </a:lnTo>
                <a:lnTo>
                  <a:pt x="59" y="33"/>
                </a:lnTo>
                <a:lnTo>
                  <a:pt x="59" y="34"/>
                </a:lnTo>
                <a:lnTo>
                  <a:pt x="57" y="34"/>
                </a:lnTo>
                <a:lnTo>
                  <a:pt x="56" y="34"/>
                </a:lnTo>
                <a:lnTo>
                  <a:pt x="56" y="35"/>
                </a:lnTo>
                <a:lnTo>
                  <a:pt x="55" y="34"/>
                </a:lnTo>
                <a:lnTo>
                  <a:pt x="55" y="35"/>
                </a:lnTo>
                <a:lnTo>
                  <a:pt x="54" y="35"/>
                </a:lnTo>
                <a:lnTo>
                  <a:pt x="55" y="35"/>
                </a:lnTo>
                <a:lnTo>
                  <a:pt x="54" y="35"/>
                </a:lnTo>
                <a:lnTo>
                  <a:pt x="53" y="35"/>
                </a:lnTo>
                <a:lnTo>
                  <a:pt x="52" y="36"/>
                </a:lnTo>
                <a:lnTo>
                  <a:pt x="49" y="36"/>
                </a:lnTo>
                <a:lnTo>
                  <a:pt x="48" y="36"/>
                </a:lnTo>
                <a:lnTo>
                  <a:pt x="49" y="36"/>
                </a:lnTo>
                <a:lnTo>
                  <a:pt x="50" y="35"/>
                </a:lnTo>
                <a:lnTo>
                  <a:pt x="51" y="35"/>
                </a:lnTo>
                <a:lnTo>
                  <a:pt x="50" y="35"/>
                </a:lnTo>
                <a:lnTo>
                  <a:pt x="49" y="35"/>
                </a:lnTo>
                <a:lnTo>
                  <a:pt x="51" y="33"/>
                </a:lnTo>
                <a:lnTo>
                  <a:pt x="50" y="32"/>
                </a:lnTo>
                <a:lnTo>
                  <a:pt x="53" y="31"/>
                </a:lnTo>
                <a:lnTo>
                  <a:pt x="57" y="31"/>
                </a:lnTo>
                <a:lnTo>
                  <a:pt x="54" y="30"/>
                </a:lnTo>
                <a:lnTo>
                  <a:pt x="57" y="29"/>
                </a:lnTo>
                <a:lnTo>
                  <a:pt x="55" y="29"/>
                </a:lnTo>
                <a:lnTo>
                  <a:pt x="54" y="30"/>
                </a:lnTo>
                <a:lnTo>
                  <a:pt x="53" y="30"/>
                </a:lnTo>
                <a:lnTo>
                  <a:pt x="49" y="31"/>
                </a:lnTo>
                <a:lnTo>
                  <a:pt x="49" y="32"/>
                </a:lnTo>
                <a:lnTo>
                  <a:pt x="48" y="32"/>
                </a:lnTo>
                <a:lnTo>
                  <a:pt x="47" y="33"/>
                </a:lnTo>
                <a:lnTo>
                  <a:pt x="45" y="33"/>
                </a:lnTo>
                <a:lnTo>
                  <a:pt x="47" y="34"/>
                </a:lnTo>
                <a:lnTo>
                  <a:pt x="46" y="34"/>
                </a:lnTo>
                <a:lnTo>
                  <a:pt x="45" y="34"/>
                </a:lnTo>
                <a:lnTo>
                  <a:pt x="45" y="35"/>
                </a:lnTo>
                <a:lnTo>
                  <a:pt x="44" y="35"/>
                </a:lnTo>
                <a:lnTo>
                  <a:pt x="42" y="36"/>
                </a:lnTo>
                <a:lnTo>
                  <a:pt x="42" y="37"/>
                </a:lnTo>
                <a:lnTo>
                  <a:pt x="44" y="37"/>
                </a:lnTo>
                <a:lnTo>
                  <a:pt x="45" y="37"/>
                </a:lnTo>
                <a:lnTo>
                  <a:pt x="44" y="38"/>
                </a:lnTo>
                <a:lnTo>
                  <a:pt x="42" y="38"/>
                </a:lnTo>
                <a:lnTo>
                  <a:pt x="42" y="39"/>
                </a:lnTo>
                <a:lnTo>
                  <a:pt x="41" y="39"/>
                </a:lnTo>
                <a:lnTo>
                  <a:pt x="42" y="39"/>
                </a:lnTo>
                <a:lnTo>
                  <a:pt x="42" y="40"/>
                </a:lnTo>
                <a:lnTo>
                  <a:pt x="40" y="40"/>
                </a:lnTo>
                <a:lnTo>
                  <a:pt x="39" y="41"/>
                </a:lnTo>
                <a:lnTo>
                  <a:pt x="38" y="40"/>
                </a:lnTo>
                <a:lnTo>
                  <a:pt x="37" y="41"/>
                </a:lnTo>
                <a:lnTo>
                  <a:pt x="35" y="42"/>
                </a:lnTo>
                <a:lnTo>
                  <a:pt x="36" y="42"/>
                </a:lnTo>
                <a:lnTo>
                  <a:pt x="35" y="43"/>
                </a:lnTo>
                <a:lnTo>
                  <a:pt x="34" y="43"/>
                </a:lnTo>
                <a:lnTo>
                  <a:pt x="33" y="43"/>
                </a:lnTo>
                <a:lnTo>
                  <a:pt x="32" y="43"/>
                </a:lnTo>
                <a:lnTo>
                  <a:pt x="32" y="44"/>
                </a:lnTo>
                <a:lnTo>
                  <a:pt x="31" y="44"/>
                </a:lnTo>
                <a:lnTo>
                  <a:pt x="30" y="44"/>
                </a:lnTo>
                <a:lnTo>
                  <a:pt x="31" y="44"/>
                </a:lnTo>
                <a:lnTo>
                  <a:pt x="29" y="45"/>
                </a:lnTo>
                <a:lnTo>
                  <a:pt x="30" y="45"/>
                </a:lnTo>
                <a:lnTo>
                  <a:pt x="29" y="46"/>
                </a:lnTo>
                <a:lnTo>
                  <a:pt x="29" y="45"/>
                </a:lnTo>
                <a:lnTo>
                  <a:pt x="28" y="46"/>
                </a:lnTo>
                <a:lnTo>
                  <a:pt x="26" y="46"/>
                </a:lnTo>
                <a:lnTo>
                  <a:pt x="26" y="47"/>
                </a:lnTo>
                <a:lnTo>
                  <a:pt x="26" y="46"/>
                </a:lnTo>
                <a:lnTo>
                  <a:pt x="25" y="46"/>
                </a:lnTo>
                <a:lnTo>
                  <a:pt x="23" y="47"/>
                </a:lnTo>
                <a:lnTo>
                  <a:pt x="21" y="48"/>
                </a:lnTo>
                <a:lnTo>
                  <a:pt x="20" y="48"/>
                </a:lnTo>
                <a:lnTo>
                  <a:pt x="20" y="47"/>
                </a:lnTo>
                <a:lnTo>
                  <a:pt x="21" y="47"/>
                </a:lnTo>
                <a:lnTo>
                  <a:pt x="20" y="47"/>
                </a:lnTo>
                <a:lnTo>
                  <a:pt x="19" y="48"/>
                </a:lnTo>
                <a:lnTo>
                  <a:pt x="19" y="49"/>
                </a:lnTo>
                <a:lnTo>
                  <a:pt x="17" y="49"/>
                </a:lnTo>
                <a:lnTo>
                  <a:pt x="17" y="48"/>
                </a:lnTo>
                <a:lnTo>
                  <a:pt x="17" y="49"/>
                </a:lnTo>
                <a:lnTo>
                  <a:pt x="16" y="49"/>
                </a:lnTo>
                <a:lnTo>
                  <a:pt x="15" y="49"/>
                </a:lnTo>
                <a:lnTo>
                  <a:pt x="17" y="48"/>
                </a:lnTo>
                <a:lnTo>
                  <a:pt x="18" y="47"/>
                </a:lnTo>
                <a:lnTo>
                  <a:pt x="19" y="46"/>
                </a:lnTo>
                <a:lnTo>
                  <a:pt x="21" y="46"/>
                </a:lnTo>
                <a:lnTo>
                  <a:pt x="23" y="47"/>
                </a:lnTo>
                <a:lnTo>
                  <a:pt x="22" y="46"/>
                </a:lnTo>
                <a:lnTo>
                  <a:pt x="24" y="46"/>
                </a:lnTo>
                <a:lnTo>
                  <a:pt x="23" y="46"/>
                </a:lnTo>
                <a:lnTo>
                  <a:pt x="24" y="45"/>
                </a:lnTo>
                <a:lnTo>
                  <a:pt x="28" y="43"/>
                </a:lnTo>
                <a:lnTo>
                  <a:pt x="29" y="43"/>
                </a:lnTo>
                <a:lnTo>
                  <a:pt x="28" y="43"/>
                </a:lnTo>
                <a:lnTo>
                  <a:pt x="30" y="42"/>
                </a:lnTo>
                <a:lnTo>
                  <a:pt x="31" y="41"/>
                </a:lnTo>
                <a:lnTo>
                  <a:pt x="32" y="41"/>
                </a:lnTo>
                <a:lnTo>
                  <a:pt x="31" y="41"/>
                </a:lnTo>
                <a:lnTo>
                  <a:pt x="32" y="40"/>
                </a:lnTo>
                <a:lnTo>
                  <a:pt x="33" y="39"/>
                </a:lnTo>
                <a:lnTo>
                  <a:pt x="32" y="39"/>
                </a:lnTo>
                <a:lnTo>
                  <a:pt x="34" y="36"/>
                </a:lnTo>
                <a:lnTo>
                  <a:pt x="33" y="37"/>
                </a:lnTo>
                <a:lnTo>
                  <a:pt x="30" y="38"/>
                </a:lnTo>
                <a:lnTo>
                  <a:pt x="29" y="37"/>
                </a:lnTo>
                <a:lnTo>
                  <a:pt x="31" y="37"/>
                </a:lnTo>
                <a:lnTo>
                  <a:pt x="29" y="36"/>
                </a:lnTo>
                <a:lnTo>
                  <a:pt x="29" y="37"/>
                </a:lnTo>
                <a:lnTo>
                  <a:pt x="28" y="37"/>
                </a:lnTo>
                <a:lnTo>
                  <a:pt x="28" y="38"/>
                </a:lnTo>
                <a:lnTo>
                  <a:pt x="28" y="39"/>
                </a:lnTo>
                <a:lnTo>
                  <a:pt x="27" y="39"/>
                </a:lnTo>
                <a:lnTo>
                  <a:pt x="26" y="37"/>
                </a:lnTo>
                <a:lnTo>
                  <a:pt x="25" y="37"/>
                </a:lnTo>
                <a:lnTo>
                  <a:pt x="24" y="37"/>
                </a:lnTo>
                <a:lnTo>
                  <a:pt x="20" y="38"/>
                </a:lnTo>
                <a:lnTo>
                  <a:pt x="18" y="38"/>
                </a:lnTo>
                <a:lnTo>
                  <a:pt x="20" y="37"/>
                </a:lnTo>
                <a:lnTo>
                  <a:pt x="19" y="37"/>
                </a:lnTo>
                <a:lnTo>
                  <a:pt x="20" y="37"/>
                </a:lnTo>
                <a:lnTo>
                  <a:pt x="19" y="37"/>
                </a:lnTo>
                <a:lnTo>
                  <a:pt x="19" y="36"/>
                </a:lnTo>
                <a:lnTo>
                  <a:pt x="20" y="35"/>
                </a:lnTo>
                <a:lnTo>
                  <a:pt x="18" y="34"/>
                </a:lnTo>
                <a:lnTo>
                  <a:pt x="18" y="33"/>
                </a:lnTo>
                <a:lnTo>
                  <a:pt x="17" y="33"/>
                </a:lnTo>
                <a:lnTo>
                  <a:pt x="18" y="32"/>
                </a:lnTo>
                <a:lnTo>
                  <a:pt x="19" y="32"/>
                </a:lnTo>
                <a:lnTo>
                  <a:pt x="18" y="32"/>
                </a:lnTo>
                <a:lnTo>
                  <a:pt x="17" y="33"/>
                </a:lnTo>
                <a:lnTo>
                  <a:pt x="17" y="34"/>
                </a:lnTo>
                <a:lnTo>
                  <a:pt x="14" y="35"/>
                </a:lnTo>
                <a:lnTo>
                  <a:pt x="12" y="35"/>
                </a:lnTo>
                <a:lnTo>
                  <a:pt x="12" y="34"/>
                </a:lnTo>
                <a:lnTo>
                  <a:pt x="9" y="33"/>
                </a:lnTo>
                <a:lnTo>
                  <a:pt x="10" y="32"/>
                </a:lnTo>
                <a:lnTo>
                  <a:pt x="9" y="32"/>
                </a:lnTo>
                <a:lnTo>
                  <a:pt x="11" y="31"/>
                </a:lnTo>
                <a:close/>
              </a:path>
            </a:pathLst>
          </a:custGeom>
          <a:noFill/>
          <a:ln w="9525">
            <a:noFill/>
            <a:round/>
            <a:headEnd/>
            <a:tailEnd/>
          </a:ln>
        </xdr:spPr>
      </xdr:sp>
      <xdr:sp macro="" textlink="">
        <xdr:nvSpPr>
          <xdr:cNvPr id="86" name="Freeform 6">
            <a:hlinkClick xmlns:r="http://schemas.openxmlformats.org/officeDocument/2006/relationships" r:id="rId21" tooltip="China - 1,329,338"/>
          </xdr:cNvPr>
          <xdr:cNvSpPr>
            <a:spLocks/>
          </xdr:cNvSpPr>
        </xdr:nvSpPr>
        <xdr:spPr bwMode="auto">
          <a:xfrm>
            <a:off x="1191" y="228"/>
            <a:ext cx="2" cy="1"/>
          </a:xfrm>
          <a:custGeom>
            <a:avLst/>
            <a:gdLst/>
            <a:ahLst/>
            <a:cxnLst>
              <a:cxn ang="0">
                <a:pos x="0" y="0"/>
              </a:cxn>
              <a:cxn ang="0">
                <a:pos x="2" y="1"/>
              </a:cxn>
              <a:cxn ang="0">
                <a:pos x="1" y="1"/>
              </a:cxn>
              <a:cxn ang="0">
                <a:pos x="0" y="0"/>
              </a:cxn>
            </a:cxnLst>
            <a:rect l="0" t="0" r="r" b="b"/>
            <a:pathLst>
              <a:path w="2" h="1">
                <a:moveTo>
                  <a:pt x="0" y="0"/>
                </a:moveTo>
                <a:lnTo>
                  <a:pt x="2" y="1"/>
                </a:lnTo>
                <a:lnTo>
                  <a:pt x="1" y="1"/>
                </a:lnTo>
                <a:lnTo>
                  <a:pt x="0" y="0"/>
                </a:lnTo>
                <a:close/>
              </a:path>
            </a:pathLst>
          </a:custGeom>
          <a:noFill/>
          <a:ln w="9525">
            <a:noFill/>
            <a:round/>
            <a:headEnd/>
            <a:tailEnd/>
          </a:ln>
        </xdr:spPr>
      </xdr:sp>
      <xdr:sp macro="" textlink="">
        <xdr:nvSpPr>
          <xdr:cNvPr id="87" name="Freeform 5">
            <a:hlinkClick xmlns:r="http://schemas.openxmlformats.org/officeDocument/2006/relationships" r:id="rId21" tooltip="China - 1,329,338"/>
          </xdr:cNvPr>
          <xdr:cNvSpPr>
            <a:spLocks/>
          </xdr:cNvSpPr>
        </xdr:nvSpPr>
        <xdr:spPr bwMode="auto">
          <a:xfrm>
            <a:off x="1153" y="263"/>
            <a:ext cx="7" cy="6"/>
          </a:xfrm>
          <a:custGeom>
            <a:avLst/>
            <a:gdLst/>
            <a:ahLst/>
            <a:cxnLst>
              <a:cxn ang="0">
                <a:pos x="7" y="2"/>
              </a:cxn>
              <a:cxn ang="0">
                <a:pos x="6" y="3"/>
              </a:cxn>
              <a:cxn ang="0">
                <a:pos x="6" y="4"/>
              </a:cxn>
              <a:cxn ang="0">
                <a:pos x="5" y="5"/>
              </a:cxn>
              <a:cxn ang="0">
                <a:pos x="4" y="5"/>
              </a:cxn>
              <a:cxn ang="0">
                <a:pos x="3" y="6"/>
              </a:cxn>
              <a:cxn ang="0">
                <a:pos x="0" y="5"/>
              </a:cxn>
              <a:cxn ang="0">
                <a:pos x="0" y="2"/>
              </a:cxn>
              <a:cxn ang="0">
                <a:pos x="2" y="1"/>
              </a:cxn>
              <a:cxn ang="0">
                <a:pos x="2" y="0"/>
              </a:cxn>
              <a:cxn ang="0">
                <a:pos x="3" y="1"/>
              </a:cxn>
              <a:cxn ang="0">
                <a:pos x="3" y="0"/>
              </a:cxn>
              <a:cxn ang="0">
                <a:pos x="6" y="0"/>
              </a:cxn>
              <a:cxn ang="0">
                <a:pos x="7" y="0"/>
              </a:cxn>
              <a:cxn ang="0">
                <a:pos x="7" y="1"/>
              </a:cxn>
              <a:cxn ang="0">
                <a:pos x="7" y="2"/>
              </a:cxn>
            </a:cxnLst>
            <a:rect l="0" t="0" r="r" b="b"/>
            <a:pathLst>
              <a:path w="7" h="6">
                <a:moveTo>
                  <a:pt x="7" y="2"/>
                </a:moveTo>
                <a:lnTo>
                  <a:pt x="6" y="3"/>
                </a:lnTo>
                <a:lnTo>
                  <a:pt x="6" y="4"/>
                </a:lnTo>
                <a:lnTo>
                  <a:pt x="5" y="5"/>
                </a:lnTo>
                <a:lnTo>
                  <a:pt x="4" y="5"/>
                </a:lnTo>
                <a:lnTo>
                  <a:pt x="3" y="6"/>
                </a:lnTo>
                <a:lnTo>
                  <a:pt x="0" y="5"/>
                </a:lnTo>
                <a:lnTo>
                  <a:pt x="0" y="2"/>
                </a:lnTo>
                <a:lnTo>
                  <a:pt x="2" y="1"/>
                </a:lnTo>
                <a:lnTo>
                  <a:pt x="2" y="0"/>
                </a:lnTo>
                <a:lnTo>
                  <a:pt x="3" y="1"/>
                </a:lnTo>
                <a:lnTo>
                  <a:pt x="3" y="0"/>
                </a:lnTo>
                <a:lnTo>
                  <a:pt x="6" y="0"/>
                </a:lnTo>
                <a:lnTo>
                  <a:pt x="7" y="0"/>
                </a:lnTo>
                <a:lnTo>
                  <a:pt x="7" y="1"/>
                </a:lnTo>
                <a:lnTo>
                  <a:pt x="7" y="2"/>
                </a:lnTo>
                <a:close/>
              </a:path>
            </a:pathLst>
          </a:custGeom>
          <a:noFill/>
          <a:ln w="9525">
            <a:noFill/>
            <a:round/>
            <a:headEnd/>
            <a:tailEnd/>
          </a:ln>
        </xdr:spPr>
      </xdr:sp>
      <xdr:sp macro="" textlink="">
        <xdr:nvSpPr>
          <xdr:cNvPr id="88" name="Freeform 4">
            <a:hlinkClick xmlns:r="http://schemas.openxmlformats.org/officeDocument/2006/relationships" r:id="rId21" tooltip="China - 1,329,338"/>
          </xdr:cNvPr>
          <xdr:cNvSpPr>
            <a:spLocks/>
          </xdr:cNvSpPr>
        </xdr:nvSpPr>
        <xdr:spPr bwMode="auto">
          <a:xfrm>
            <a:off x="1049" y="163"/>
            <a:ext cx="182" cy="100"/>
          </a:xfrm>
          <a:custGeom>
            <a:avLst/>
            <a:gdLst/>
            <a:ahLst/>
            <a:cxnLst>
              <a:cxn ang="0">
                <a:pos x="37" y="77"/>
              </a:cxn>
              <a:cxn ang="0">
                <a:pos x="26" y="70"/>
              </a:cxn>
              <a:cxn ang="0">
                <a:pos x="18" y="67"/>
              </a:cxn>
              <a:cxn ang="0">
                <a:pos x="17" y="62"/>
              </a:cxn>
              <a:cxn ang="0">
                <a:pos x="13" y="54"/>
              </a:cxn>
              <a:cxn ang="0">
                <a:pos x="5" y="50"/>
              </a:cxn>
              <a:cxn ang="0">
                <a:pos x="2" y="44"/>
              </a:cxn>
              <a:cxn ang="0">
                <a:pos x="1" y="41"/>
              </a:cxn>
              <a:cxn ang="0">
                <a:pos x="13" y="38"/>
              </a:cxn>
              <a:cxn ang="0">
                <a:pos x="21" y="31"/>
              </a:cxn>
              <a:cxn ang="0">
                <a:pos x="26" y="24"/>
              </a:cxn>
              <a:cxn ang="0">
                <a:pos x="39" y="15"/>
              </a:cxn>
              <a:cxn ang="0">
                <a:pos x="46" y="17"/>
              </a:cxn>
              <a:cxn ang="0">
                <a:pos x="54" y="25"/>
              </a:cxn>
              <a:cxn ang="0">
                <a:pos x="77" y="33"/>
              </a:cxn>
              <a:cxn ang="0">
                <a:pos x="106" y="33"/>
              </a:cxn>
              <a:cxn ang="0">
                <a:pos x="119" y="27"/>
              </a:cxn>
              <a:cxn ang="0">
                <a:pos x="137" y="21"/>
              </a:cxn>
              <a:cxn ang="0">
                <a:pos x="127" y="17"/>
              </a:cxn>
              <a:cxn ang="0">
                <a:pos x="134" y="11"/>
              </a:cxn>
              <a:cxn ang="0">
                <a:pos x="138" y="2"/>
              </a:cxn>
              <a:cxn ang="0">
                <a:pos x="158" y="4"/>
              </a:cxn>
              <a:cxn ang="0">
                <a:pos x="161" y="11"/>
              </a:cxn>
              <a:cxn ang="0">
                <a:pos x="170" y="16"/>
              </a:cxn>
              <a:cxn ang="0">
                <a:pos x="182" y="18"/>
              </a:cxn>
              <a:cxn ang="0">
                <a:pos x="177" y="25"/>
              </a:cxn>
              <a:cxn ang="0">
                <a:pos x="170" y="33"/>
              </a:cxn>
              <a:cxn ang="0">
                <a:pos x="160" y="36"/>
              </a:cxn>
              <a:cxn ang="0">
                <a:pos x="143" y="44"/>
              </a:cxn>
              <a:cxn ang="0">
                <a:pos x="144" y="41"/>
              </a:cxn>
              <a:cxn ang="0">
                <a:pos x="132" y="43"/>
              </a:cxn>
              <a:cxn ang="0">
                <a:pos x="138" y="49"/>
              </a:cxn>
              <a:cxn ang="0">
                <a:pos x="145" y="49"/>
              </a:cxn>
              <a:cxn ang="0">
                <a:pos x="140" y="52"/>
              </a:cxn>
              <a:cxn ang="0">
                <a:pos x="141" y="63"/>
              </a:cxn>
              <a:cxn ang="0">
                <a:pos x="138" y="63"/>
              </a:cxn>
              <a:cxn ang="0">
                <a:pos x="141" y="69"/>
              </a:cxn>
              <a:cxn ang="0">
                <a:pos x="142" y="72"/>
              </a:cxn>
              <a:cxn ang="0">
                <a:pos x="143" y="74"/>
              </a:cxn>
              <a:cxn ang="0">
                <a:pos x="141" y="77"/>
              </a:cxn>
              <a:cxn ang="0">
                <a:pos x="138" y="80"/>
              </a:cxn>
              <a:cxn ang="0">
                <a:pos x="137" y="82"/>
              </a:cxn>
              <a:cxn ang="0">
                <a:pos x="134" y="86"/>
              </a:cxn>
              <a:cxn ang="0">
                <a:pos x="129" y="89"/>
              </a:cxn>
              <a:cxn ang="0">
                <a:pos x="124" y="92"/>
              </a:cxn>
              <a:cxn ang="0">
                <a:pos x="121" y="93"/>
              </a:cxn>
              <a:cxn ang="0">
                <a:pos x="119" y="94"/>
              </a:cxn>
              <a:cxn ang="0">
                <a:pos x="114" y="95"/>
              </a:cxn>
              <a:cxn ang="0">
                <a:pos x="110" y="99"/>
              </a:cxn>
              <a:cxn ang="0">
                <a:pos x="107" y="96"/>
              </a:cxn>
              <a:cxn ang="0">
                <a:pos x="103" y="96"/>
              </a:cxn>
              <a:cxn ang="0">
                <a:pos x="96" y="91"/>
              </a:cxn>
              <a:cxn ang="0">
                <a:pos x="89" y="92"/>
              </a:cxn>
              <a:cxn ang="0">
                <a:pos x="84" y="97"/>
              </a:cxn>
              <a:cxn ang="0">
                <a:pos x="77" y="91"/>
              </a:cxn>
              <a:cxn ang="0">
                <a:pos x="74" y="83"/>
              </a:cxn>
              <a:cxn ang="0">
                <a:pos x="73" y="76"/>
              </a:cxn>
              <a:cxn ang="0">
                <a:pos x="67" y="73"/>
              </a:cxn>
              <a:cxn ang="0">
                <a:pos x="58" y="75"/>
              </a:cxn>
              <a:cxn ang="0">
                <a:pos x="47" y="76"/>
              </a:cxn>
            </a:cxnLst>
            <a:rect l="0" t="0" r="r" b="b"/>
            <a:pathLst>
              <a:path w="182" h="100">
                <a:moveTo>
                  <a:pt x="45" y="78"/>
                </a:moveTo>
                <a:lnTo>
                  <a:pt x="45" y="76"/>
                </a:lnTo>
                <a:lnTo>
                  <a:pt x="43" y="77"/>
                </a:lnTo>
                <a:lnTo>
                  <a:pt x="40" y="77"/>
                </a:lnTo>
                <a:lnTo>
                  <a:pt x="39" y="76"/>
                </a:lnTo>
                <a:lnTo>
                  <a:pt x="38" y="77"/>
                </a:lnTo>
                <a:lnTo>
                  <a:pt x="37" y="76"/>
                </a:lnTo>
                <a:lnTo>
                  <a:pt x="37" y="77"/>
                </a:lnTo>
                <a:lnTo>
                  <a:pt x="36" y="75"/>
                </a:lnTo>
                <a:lnTo>
                  <a:pt x="34" y="75"/>
                </a:lnTo>
                <a:lnTo>
                  <a:pt x="33" y="75"/>
                </a:lnTo>
                <a:lnTo>
                  <a:pt x="32" y="74"/>
                </a:lnTo>
                <a:lnTo>
                  <a:pt x="31" y="72"/>
                </a:lnTo>
                <a:lnTo>
                  <a:pt x="29" y="73"/>
                </a:lnTo>
                <a:lnTo>
                  <a:pt x="28" y="72"/>
                </a:lnTo>
                <a:lnTo>
                  <a:pt x="26" y="70"/>
                </a:lnTo>
                <a:lnTo>
                  <a:pt x="25" y="69"/>
                </a:lnTo>
                <a:lnTo>
                  <a:pt x="23" y="69"/>
                </a:lnTo>
                <a:lnTo>
                  <a:pt x="23" y="70"/>
                </a:lnTo>
                <a:lnTo>
                  <a:pt x="22" y="70"/>
                </a:lnTo>
                <a:lnTo>
                  <a:pt x="20" y="69"/>
                </a:lnTo>
                <a:lnTo>
                  <a:pt x="20" y="68"/>
                </a:lnTo>
                <a:lnTo>
                  <a:pt x="19" y="67"/>
                </a:lnTo>
                <a:lnTo>
                  <a:pt x="18" y="67"/>
                </a:lnTo>
                <a:lnTo>
                  <a:pt x="16" y="66"/>
                </a:lnTo>
                <a:lnTo>
                  <a:pt x="15" y="66"/>
                </a:lnTo>
                <a:lnTo>
                  <a:pt x="15" y="64"/>
                </a:lnTo>
                <a:lnTo>
                  <a:pt x="14" y="64"/>
                </a:lnTo>
                <a:lnTo>
                  <a:pt x="14" y="63"/>
                </a:lnTo>
                <a:lnTo>
                  <a:pt x="15" y="63"/>
                </a:lnTo>
                <a:lnTo>
                  <a:pt x="16" y="63"/>
                </a:lnTo>
                <a:lnTo>
                  <a:pt x="17" y="62"/>
                </a:lnTo>
                <a:lnTo>
                  <a:pt x="17" y="61"/>
                </a:lnTo>
                <a:lnTo>
                  <a:pt x="16" y="60"/>
                </a:lnTo>
                <a:lnTo>
                  <a:pt x="15" y="60"/>
                </a:lnTo>
                <a:lnTo>
                  <a:pt x="15" y="58"/>
                </a:lnTo>
                <a:lnTo>
                  <a:pt x="16" y="57"/>
                </a:lnTo>
                <a:lnTo>
                  <a:pt x="14" y="57"/>
                </a:lnTo>
                <a:lnTo>
                  <a:pt x="13" y="55"/>
                </a:lnTo>
                <a:lnTo>
                  <a:pt x="13" y="54"/>
                </a:lnTo>
                <a:lnTo>
                  <a:pt x="12" y="54"/>
                </a:lnTo>
                <a:lnTo>
                  <a:pt x="10" y="54"/>
                </a:lnTo>
                <a:lnTo>
                  <a:pt x="9" y="53"/>
                </a:lnTo>
                <a:lnTo>
                  <a:pt x="8" y="53"/>
                </a:lnTo>
                <a:lnTo>
                  <a:pt x="7" y="52"/>
                </a:lnTo>
                <a:lnTo>
                  <a:pt x="7" y="50"/>
                </a:lnTo>
                <a:lnTo>
                  <a:pt x="6" y="50"/>
                </a:lnTo>
                <a:lnTo>
                  <a:pt x="5" y="50"/>
                </a:lnTo>
                <a:lnTo>
                  <a:pt x="4" y="49"/>
                </a:lnTo>
                <a:lnTo>
                  <a:pt x="3" y="49"/>
                </a:lnTo>
                <a:lnTo>
                  <a:pt x="2" y="49"/>
                </a:lnTo>
                <a:lnTo>
                  <a:pt x="4" y="49"/>
                </a:lnTo>
                <a:lnTo>
                  <a:pt x="5" y="48"/>
                </a:lnTo>
                <a:lnTo>
                  <a:pt x="4" y="47"/>
                </a:lnTo>
                <a:lnTo>
                  <a:pt x="4" y="45"/>
                </a:lnTo>
                <a:lnTo>
                  <a:pt x="2" y="44"/>
                </a:lnTo>
                <a:lnTo>
                  <a:pt x="0" y="45"/>
                </a:lnTo>
                <a:lnTo>
                  <a:pt x="0" y="44"/>
                </a:lnTo>
                <a:lnTo>
                  <a:pt x="1" y="44"/>
                </a:lnTo>
                <a:lnTo>
                  <a:pt x="0" y="43"/>
                </a:lnTo>
                <a:lnTo>
                  <a:pt x="0" y="42"/>
                </a:lnTo>
                <a:lnTo>
                  <a:pt x="1" y="42"/>
                </a:lnTo>
                <a:lnTo>
                  <a:pt x="0" y="41"/>
                </a:lnTo>
                <a:lnTo>
                  <a:pt x="1" y="41"/>
                </a:lnTo>
                <a:lnTo>
                  <a:pt x="4" y="40"/>
                </a:lnTo>
                <a:lnTo>
                  <a:pt x="4" y="39"/>
                </a:lnTo>
                <a:lnTo>
                  <a:pt x="5" y="39"/>
                </a:lnTo>
                <a:lnTo>
                  <a:pt x="6" y="39"/>
                </a:lnTo>
                <a:lnTo>
                  <a:pt x="6" y="40"/>
                </a:lnTo>
                <a:lnTo>
                  <a:pt x="8" y="39"/>
                </a:lnTo>
                <a:lnTo>
                  <a:pt x="10" y="38"/>
                </a:lnTo>
                <a:lnTo>
                  <a:pt x="13" y="38"/>
                </a:lnTo>
                <a:lnTo>
                  <a:pt x="14" y="36"/>
                </a:lnTo>
                <a:lnTo>
                  <a:pt x="20" y="35"/>
                </a:lnTo>
                <a:lnTo>
                  <a:pt x="20" y="34"/>
                </a:lnTo>
                <a:lnTo>
                  <a:pt x="20" y="33"/>
                </a:lnTo>
                <a:lnTo>
                  <a:pt x="20" y="32"/>
                </a:lnTo>
                <a:lnTo>
                  <a:pt x="21" y="32"/>
                </a:lnTo>
                <a:lnTo>
                  <a:pt x="20" y="32"/>
                </a:lnTo>
                <a:lnTo>
                  <a:pt x="21" y="31"/>
                </a:lnTo>
                <a:lnTo>
                  <a:pt x="20" y="28"/>
                </a:lnTo>
                <a:lnTo>
                  <a:pt x="20" y="27"/>
                </a:lnTo>
                <a:lnTo>
                  <a:pt x="19" y="26"/>
                </a:lnTo>
                <a:lnTo>
                  <a:pt x="24" y="25"/>
                </a:lnTo>
                <a:lnTo>
                  <a:pt x="25" y="25"/>
                </a:lnTo>
                <a:lnTo>
                  <a:pt x="27" y="25"/>
                </a:lnTo>
                <a:lnTo>
                  <a:pt x="27" y="24"/>
                </a:lnTo>
                <a:lnTo>
                  <a:pt x="26" y="24"/>
                </a:lnTo>
                <a:lnTo>
                  <a:pt x="28" y="19"/>
                </a:lnTo>
                <a:lnTo>
                  <a:pt x="31" y="20"/>
                </a:lnTo>
                <a:lnTo>
                  <a:pt x="33" y="20"/>
                </a:lnTo>
                <a:lnTo>
                  <a:pt x="35" y="19"/>
                </a:lnTo>
                <a:lnTo>
                  <a:pt x="36" y="19"/>
                </a:lnTo>
                <a:lnTo>
                  <a:pt x="35" y="17"/>
                </a:lnTo>
                <a:lnTo>
                  <a:pt x="36" y="15"/>
                </a:lnTo>
                <a:lnTo>
                  <a:pt x="39" y="15"/>
                </a:lnTo>
                <a:lnTo>
                  <a:pt x="40" y="13"/>
                </a:lnTo>
                <a:lnTo>
                  <a:pt x="41" y="13"/>
                </a:lnTo>
                <a:lnTo>
                  <a:pt x="42" y="13"/>
                </a:lnTo>
                <a:lnTo>
                  <a:pt x="42" y="14"/>
                </a:lnTo>
                <a:lnTo>
                  <a:pt x="43" y="15"/>
                </a:lnTo>
                <a:lnTo>
                  <a:pt x="44" y="15"/>
                </a:lnTo>
                <a:lnTo>
                  <a:pt x="45" y="16"/>
                </a:lnTo>
                <a:lnTo>
                  <a:pt x="46" y="17"/>
                </a:lnTo>
                <a:lnTo>
                  <a:pt x="49" y="17"/>
                </a:lnTo>
                <a:lnTo>
                  <a:pt x="51" y="20"/>
                </a:lnTo>
                <a:lnTo>
                  <a:pt x="52" y="21"/>
                </a:lnTo>
                <a:lnTo>
                  <a:pt x="51" y="22"/>
                </a:lnTo>
                <a:lnTo>
                  <a:pt x="52" y="23"/>
                </a:lnTo>
                <a:lnTo>
                  <a:pt x="51" y="24"/>
                </a:lnTo>
                <a:lnTo>
                  <a:pt x="51" y="25"/>
                </a:lnTo>
                <a:lnTo>
                  <a:pt x="54" y="25"/>
                </a:lnTo>
                <a:lnTo>
                  <a:pt x="59" y="26"/>
                </a:lnTo>
                <a:lnTo>
                  <a:pt x="63" y="27"/>
                </a:lnTo>
                <a:lnTo>
                  <a:pt x="65" y="28"/>
                </a:lnTo>
                <a:lnTo>
                  <a:pt x="65" y="29"/>
                </a:lnTo>
                <a:lnTo>
                  <a:pt x="66" y="31"/>
                </a:lnTo>
                <a:lnTo>
                  <a:pt x="68" y="32"/>
                </a:lnTo>
                <a:lnTo>
                  <a:pt x="70" y="32"/>
                </a:lnTo>
                <a:lnTo>
                  <a:pt x="77" y="33"/>
                </a:lnTo>
                <a:lnTo>
                  <a:pt x="81" y="32"/>
                </a:lnTo>
                <a:lnTo>
                  <a:pt x="84" y="33"/>
                </a:lnTo>
                <a:lnTo>
                  <a:pt x="85" y="34"/>
                </a:lnTo>
                <a:lnTo>
                  <a:pt x="89" y="35"/>
                </a:lnTo>
                <a:lnTo>
                  <a:pt x="92" y="35"/>
                </a:lnTo>
                <a:lnTo>
                  <a:pt x="93" y="36"/>
                </a:lnTo>
                <a:lnTo>
                  <a:pt x="101" y="33"/>
                </a:lnTo>
                <a:lnTo>
                  <a:pt x="106" y="33"/>
                </a:lnTo>
                <a:lnTo>
                  <a:pt x="109" y="33"/>
                </a:lnTo>
                <a:lnTo>
                  <a:pt x="111" y="31"/>
                </a:lnTo>
                <a:lnTo>
                  <a:pt x="114" y="29"/>
                </a:lnTo>
                <a:lnTo>
                  <a:pt x="113" y="27"/>
                </a:lnTo>
                <a:lnTo>
                  <a:pt x="114" y="26"/>
                </a:lnTo>
                <a:lnTo>
                  <a:pt x="116" y="25"/>
                </a:lnTo>
                <a:lnTo>
                  <a:pt x="117" y="26"/>
                </a:lnTo>
                <a:lnTo>
                  <a:pt x="119" y="27"/>
                </a:lnTo>
                <a:lnTo>
                  <a:pt x="122" y="24"/>
                </a:lnTo>
                <a:lnTo>
                  <a:pt x="125" y="24"/>
                </a:lnTo>
                <a:lnTo>
                  <a:pt x="127" y="24"/>
                </a:lnTo>
                <a:lnTo>
                  <a:pt x="128" y="22"/>
                </a:lnTo>
                <a:lnTo>
                  <a:pt x="130" y="21"/>
                </a:lnTo>
                <a:lnTo>
                  <a:pt x="132" y="21"/>
                </a:lnTo>
                <a:lnTo>
                  <a:pt x="133" y="21"/>
                </a:lnTo>
                <a:lnTo>
                  <a:pt x="137" y="21"/>
                </a:lnTo>
                <a:lnTo>
                  <a:pt x="138" y="21"/>
                </a:lnTo>
                <a:lnTo>
                  <a:pt x="138" y="20"/>
                </a:lnTo>
                <a:lnTo>
                  <a:pt x="135" y="18"/>
                </a:lnTo>
                <a:lnTo>
                  <a:pt x="134" y="17"/>
                </a:lnTo>
                <a:lnTo>
                  <a:pt x="132" y="17"/>
                </a:lnTo>
                <a:lnTo>
                  <a:pt x="130" y="18"/>
                </a:lnTo>
                <a:lnTo>
                  <a:pt x="129" y="17"/>
                </a:lnTo>
                <a:lnTo>
                  <a:pt x="127" y="17"/>
                </a:lnTo>
                <a:lnTo>
                  <a:pt x="126" y="18"/>
                </a:lnTo>
                <a:lnTo>
                  <a:pt x="125" y="17"/>
                </a:lnTo>
                <a:lnTo>
                  <a:pt x="125" y="16"/>
                </a:lnTo>
                <a:lnTo>
                  <a:pt x="126" y="16"/>
                </a:lnTo>
                <a:lnTo>
                  <a:pt x="126" y="15"/>
                </a:lnTo>
                <a:lnTo>
                  <a:pt x="128" y="11"/>
                </a:lnTo>
                <a:lnTo>
                  <a:pt x="132" y="12"/>
                </a:lnTo>
                <a:lnTo>
                  <a:pt x="134" y="11"/>
                </a:lnTo>
                <a:lnTo>
                  <a:pt x="136" y="10"/>
                </a:lnTo>
                <a:lnTo>
                  <a:pt x="135" y="10"/>
                </a:lnTo>
                <a:lnTo>
                  <a:pt x="138" y="6"/>
                </a:lnTo>
                <a:lnTo>
                  <a:pt x="141" y="4"/>
                </a:lnTo>
                <a:lnTo>
                  <a:pt x="140" y="4"/>
                </a:lnTo>
                <a:lnTo>
                  <a:pt x="140" y="3"/>
                </a:lnTo>
                <a:lnTo>
                  <a:pt x="138" y="3"/>
                </a:lnTo>
                <a:lnTo>
                  <a:pt x="138" y="2"/>
                </a:lnTo>
                <a:lnTo>
                  <a:pt x="141" y="1"/>
                </a:lnTo>
                <a:lnTo>
                  <a:pt x="149" y="0"/>
                </a:lnTo>
                <a:lnTo>
                  <a:pt x="152" y="1"/>
                </a:lnTo>
                <a:lnTo>
                  <a:pt x="155" y="1"/>
                </a:lnTo>
                <a:lnTo>
                  <a:pt x="155" y="2"/>
                </a:lnTo>
                <a:lnTo>
                  <a:pt x="156" y="2"/>
                </a:lnTo>
                <a:lnTo>
                  <a:pt x="156" y="3"/>
                </a:lnTo>
                <a:lnTo>
                  <a:pt x="158" y="4"/>
                </a:lnTo>
                <a:lnTo>
                  <a:pt x="157" y="5"/>
                </a:lnTo>
                <a:lnTo>
                  <a:pt x="159" y="7"/>
                </a:lnTo>
                <a:lnTo>
                  <a:pt x="158" y="7"/>
                </a:lnTo>
                <a:lnTo>
                  <a:pt x="159" y="7"/>
                </a:lnTo>
                <a:lnTo>
                  <a:pt x="160" y="9"/>
                </a:lnTo>
                <a:lnTo>
                  <a:pt x="160" y="10"/>
                </a:lnTo>
                <a:lnTo>
                  <a:pt x="161" y="10"/>
                </a:lnTo>
                <a:lnTo>
                  <a:pt x="161" y="11"/>
                </a:lnTo>
                <a:lnTo>
                  <a:pt x="161" y="12"/>
                </a:lnTo>
                <a:lnTo>
                  <a:pt x="164" y="12"/>
                </a:lnTo>
                <a:lnTo>
                  <a:pt x="165" y="13"/>
                </a:lnTo>
                <a:lnTo>
                  <a:pt x="166" y="13"/>
                </a:lnTo>
                <a:lnTo>
                  <a:pt x="169" y="14"/>
                </a:lnTo>
                <a:lnTo>
                  <a:pt x="170" y="14"/>
                </a:lnTo>
                <a:lnTo>
                  <a:pt x="169" y="15"/>
                </a:lnTo>
                <a:lnTo>
                  <a:pt x="170" y="16"/>
                </a:lnTo>
                <a:lnTo>
                  <a:pt x="171" y="18"/>
                </a:lnTo>
                <a:lnTo>
                  <a:pt x="175" y="18"/>
                </a:lnTo>
                <a:lnTo>
                  <a:pt x="177" y="16"/>
                </a:lnTo>
                <a:lnTo>
                  <a:pt x="178" y="16"/>
                </a:lnTo>
                <a:lnTo>
                  <a:pt x="181" y="15"/>
                </a:lnTo>
                <a:lnTo>
                  <a:pt x="182" y="16"/>
                </a:lnTo>
                <a:lnTo>
                  <a:pt x="182" y="17"/>
                </a:lnTo>
                <a:lnTo>
                  <a:pt x="182" y="18"/>
                </a:lnTo>
                <a:lnTo>
                  <a:pt x="180" y="19"/>
                </a:lnTo>
                <a:lnTo>
                  <a:pt x="180" y="21"/>
                </a:lnTo>
                <a:lnTo>
                  <a:pt x="179" y="21"/>
                </a:lnTo>
                <a:lnTo>
                  <a:pt x="180" y="22"/>
                </a:lnTo>
                <a:lnTo>
                  <a:pt x="178" y="23"/>
                </a:lnTo>
                <a:lnTo>
                  <a:pt x="178" y="24"/>
                </a:lnTo>
                <a:lnTo>
                  <a:pt x="177" y="24"/>
                </a:lnTo>
                <a:lnTo>
                  <a:pt x="177" y="25"/>
                </a:lnTo>
                <a:lnTo>
                  <a:pt x="174" y="25"/>
                </a:lnTo>
                <a:lnTo>
                  <a:pt x="172" y="26"/>
                </a:lnTo>
                <a:lnTo>
                  <a:pt x="171" y="26"/>
                </a:lnTo>
                <a:lnTo>
                  <a:pt x="172" y="28"/>
                </a:lnTo>
                <a:lnTo>
                  <a:pt x="172" y="30"/>
                </a:lnTo>
                <a:lnTo>
                  <a:pt x="171" y="32"/>
                </a:lnTo>
                <a:lnTo>
                  <a:pt x="169" y="32"/>
                </a:lnTo>
                <a:lnTo>
                  <a:pt x="170" y="33"/>
                </a:lnTo>
                <a:lnTo>
                  <a:pt x="169" y="32"/>
                </a:lnTo>
                <a:lnTo>
                  <a:pt x="168" y="32"/>
                </a:lnTo>
                <a:lnTo>
                  <a:pt x="167" y="33"/>
                </a:lnTo>
                <a:lnTo>
                  <a:pt x="166" y="33"/>
                </a:lnTo>
                <a:lnTo>
                  <a:pt x="165" y="35"/>
                </a:lnTo>
                <a:lnTo>
                  <a:pt x="162" y="35"/>
                </a:lnTo>
                <a:lnTo>
                  <a:pt x="163" y="36"/>
                </a:lnTo>
                <a:lnTo>
                  <a:pt x="160" y="36"/>
                </a:lnTo>
                <a:lnTo>
                  <a:pt x="159" y="35"/>
                </a:lnTo>
                <a:lnTo>
                  <a:pt x="158" y="36"/>
                </a:lnTo>
                <a:lnTo>
                  <a:pt x="156" y="38"/>
                </a:lnTo>
                <a:lnTo>
                  <a:pt x="153" y="39"/>
                </a:lnTo>
                <a:lnTo>
                  <a:pt x="151" y="40"/>
                </a:lnTo>
                <a:lnTo>
                  <a:pt x="150" y="41"/>
                </a:lnTo>
                <a:lnTo>
                  <a:pt x="148" y="41"/>
                </a:lnTo>
                <a:lnTo>
                  <a:pt x="143" y="44"/>
                </a:lnTo>
                <a:lnTo>
                  <a:pt x="142" y="44"/>
                </a:lnTo>
                <a:lnTo>
                  <a:pt x="141" y="44"/>
                </a:lnTo>
                <a:lnTo>
                  <a:pt x="143" y="43"/>
                </a:lnTo>
                <a:lnTo>
                  <a:pt x="144" y="42"/>
                </a:lnTo>
                <a:lnTo>
                  <a:pt x="142" y="42"/>
                </a:lnTo>
                <a:lnTo>
                  <a:pt x="143" y="42"/>
                </a:lnTo>
                <a:lnTo>
                  <a:pt x="143" y="41"/>
                </a:lnTo>
                <a:lnTo>
                  <a:pt x="144" y="41"/>
                </a:lnTo>
                <a:lnTo>
                  <a:pt x="145" y="39"/>
                </a:lnTo>
                <a:lnTo>
                  <a:pt x="144" y="38"/>
                </a:lnTo>
                <a:lnTo>
                  <a:pt x="142" y="38"/>
                </a:lnTo>
                <a:lnTo>
                  <a:pt x="139" y="40"/>
                </a:lnTo>
                <a:lnTo>
                  <a:pt x="137" y="41"/>
                </a:lnTo>
                <a:lnTo>
                  <a:pt x="135" y="43"/>
                </a:lnTo>
                <a:lnTo>
                  <a:pt x="133" y="44"/>
                </a:lnTo>
                <a:lnTo>
                  <a:pt x="132" y="43"/>
                </a:lnTo>
                <a:lnTo>
                  <a:pt x="131" y="44"/>
                </a:lnTo>
                <a:lnTo>
                  <a:pt x="131" y="45"/>
                </a:lnTo>
                <a:lnTo>
                  <a:pt x="132" y="46"/>
                </a:lnTo>
                <a:lnTo>
                  <a:pt x="135" y="46"/>
                </a:lnTo>
                <a:lnTo>
                  <a:pt x="135" y="47"/>
                </a:lnTo>
                <a:lnTo>
                  <a:pt x="135" y="49"/>
                </a:lnTo>
                <a:lnTo>
                  <a:pt x="136" y="49"/>
                </a:lnTo>
                <a:lnTo>
                  <a:pt x="138" y="49"/>
                </a:lnTo>
                <a:lnTo>
                  <a:pt x="138" y="48"/>
                </a:lnTo>
                <a:lnTo>
                  <a:pt x="140" y="47"/>
                </a:lnTo>
                <a:lnTo>
                  <a:pt x="143" y="48"/>
                </a:lnTo>
                <a:lnTo>
                  <a:pt x="144" y="48"/>
                </a:lnTo>
                <a:lnTo>
                  <a:pt x="145" y="48"/>
                </a:lnTo>
                <a:lnTo>
                  <a:pt x="146" y="48"/>
                </a:lnTo>
                <a:lnTo>
                  <a:pt x="146" y="49"/>
                </a:lnTo>
                <a:lnTo>
                  <a:pt x="145" y="49"/>
                </a:lnTo>
                <a:lnTo>
                  <a:pt x="146" y="49"/>
                </a:lnTo>
                <a:lnTo>
                  <a:pt x="146" y="50"/>
                </a:lnTo>
                <a:lnTo>
                  <a:pt x="145" y="50"/>
                </a:lnTo>
                <a:lnTo>
                  <a:pt x="144" y="49"/>
                </a:lnTo>
                <a:lnTo>
                  <a:pt x="143" y="50"/>
                </a:lnTo>
                <a:lnTo>
                  <a:pt x="141" y="51"/>
                </a:lnTo>
                <a:lnTo>
                  <a:pt x="140" y="51"/>
                </a:lnTo>
                <a:lnTo>
                  <a:pt x="140" y="52"/>
                </a:lnTo>
                <a:lnTo>
                  <a:pt x="139" y="52"/>
                </a:lnTo>
                <a:lnTo>
                  <a:pt x="138" y="52"/>
                </a:lnTo>
                <a:lnTo>
                  <a:pt x="139" y="52"/>
                </a:lnTo>
                <a:lnTo>
                  <a:pt x="137" y="54"/>
                </a:lnTo>
                <a:lnTo>
                  <a:pt x="136" y="56"/>
                </a:lnTo>
                <a:lnTo>
                  <a:pt x="139" y="58"/>
                </a:lnTo>
                <a:lnTo>
                  <a:pt x="141" y="61"/>
                </a:lnTo>
                <a:lnTo>
                  <a:pt x="141" y="63"/>
                </a:lnTo>
                <a:lnTo>
                  <a:pt x="142" y="63"/>
                </a:lnTo>
                <a:lnTo>
                  <a:pt x="142" y="64"/>
                </a:lnTo>
                <a:lnTo>
                  <a:pt x="143" y="64"/>
                </a:lnTo>
                <a:lnTo>
                  <a:pt x="144" y="65"/>
                </a:lnTo>
                <a:lnTo>
                  <a:pt x="141" y="65"/>
                </a:lnTo>
                <a:lnTo>
                  <a:pt x="140" y="64"/>
                </a:lnTo>
                <a:lnTo>
                  <a:pt x="138" y="65"/>
                </a:lnTo>
                <a:lnTo>
                  <a:pt x="138" y="63"/>
                </a:lnTo>
                <a:lnTo>
                  <a:pt x="137" y="63"/>
                </a:lnTo>
                <a:lnTo>
                  <a:pt x="138" y="65"/>
                </a:lnTo>
                <a:lnTo>
                  <a:pt x="140" y="64"/>
                </a:lnTo>
                <a:lnTo>
                  <a:pt x="140" y="65"/>
                </a:lnTo>
                <a:lnTo>
                  <a:pt x="143" y="66"/>
                </a:lnTo>
                <a:lnTo>
                  <a:pt x="144" y="67"/>
                </a:lnTo>
                <a:lnTo>
                  <a:pt x="144" y="68"/>
                </a:lnTo>
                <a:lnTo>
                  <a:pt x="141" y="69"/>
                </a:lnTo>
                <a:lnTo>
                  <a:pt x="140" y="69"/>
                </a:lnTo>
                <a:lnTo>
                  <a:pt x="139" y="70"/>
                </a:lnTo>
                <a:lnTo>
                  <a:pt x="140" y="69"/>
                </a:lnTo>
                <a:lnTo>
                  <a:pt x="141" y="70"/>
                </a:lnTo>
                <a:lnTo>
                  <a:pt x="142" y="69"/>
                </a:lnTo>
                <a:lnTo>
                  <a:pt x="143" y="70"/>
                </a:lnTo>
                <a:lnTo>
                  <a:pt x="144" y="71"/>
                </a:lnTo>
                <a:lnTo>
                  <a:pt x="142" y="72"/>
                </a:lnTo>
                <a:lnTo>
                  <a:pt x="144" y="72"/>
                </a:lnTo>
                <a:lnTo>
                  <a:pt x="144" y="73"/>
                </a:lnTo>
                <a:lnTo>
                  <a:pt x="144" y="72"/>
                </a:lnTo>
                <a:lnTo>
                  <a:pt x="143" y="73"/>
                </a:lnTo>
                <a:lnTo>
                  <a:pt x="143" y="72"/>
                </a:lnTo>
                <a:lnTo>
                  <a:pt x="142" y="73"/>
                </a:lnTo>
                <a:lnTo>
                  <a:pt x="143" y="73"/>
                </a:lnTo>
                <a:lnTo>
                  <a:pt x="143" y="74"/>
                </a:lnTo>
                <a:lnTo>
                  <a:pt x="141" y="74"/>
                </a:lnTo>
                <a:lnTo>
                  <a:pt x="143" y="74"/>
                </a:lnTo>
                <a:lnTo>
                  <a:pt x="143" y="75"/>
                </a:lnTo>
                <a:lnTo>
                  <a:pt x="142" y="76"/>
                </a:lnTo>
                <a:lnTo>
                  <a:pt x="142" y="75"/>
                </a:lnTo>
                <a:lnTo>
                  <a:pt x="141" y="76"/>
                </a:lnTo>
                <a:lnTo>
                  <a:pt x="140" y="76"/>
                </a:lnTo>
                <a:lnTo>
                  <a:pt x="141" y="77"/>
                </a:lnTo>
                <a:lnTo>
                  <a:pt x="140" y="77"/>
                </a:lnTo>
                <a:lnTo>
                  <a:pt x="140" y="78"/>
                </a:lnTo>
                <a:lnTo>
                  <a:pt x="140" y="79"/>
                </a:lnTo>
                <a:lnTo>
                  <a:pt x="139" y="78"/>
                </a:lnTo>
                <a:lnTo>
                  <a:pt x="139" y="79"/>
                </a:lnTo>
                <a:lnTo>
                  <a:pt x="138" y="80"/>
                </a:lnTo>
                <a:lnTo>
                  <a:pt x="138" y="81"/>
                </a:lnTo>
                <a:lnTo>
                  <a:pt x="138" y="80"/>
                </a:lnTo>
                <a:lnTo>
                  <a:pt x="137" y="80"/>
                </a:lnTo>
                <a:lnTo>
                  <a:pt x="138" y="81"/>
                </a:lnTo>
                <a:lnTo>
                  <a:pt x="137" y="81"/>
                </a:lnTo>
                <a:lnTo>
                  <a:pt x="138" y="81"/>
                </a:lnTo>
                <a:lnTo>
                  <a:pt x="136" y="82"/>
                </a:lnTo>
                <a:lnTo>
                  <a:pt x="135" y="82"/>
                </a:lnTo>
                <a:lnTo>
                  <a:pt x="136" y="83"/>
                </a:lnTo>
                <a:lnTo>
                  <a:pt x="137" y="82"/>
                </a:lnTo>
                <a:lnTo>
                  <a:pt x="137" y="83"/>
                </a:lnTo>
                <a:lnTo>
                  <a:pt x="137" y="84"/>
                </a:lnTo>
                <a:lnTo>
                  <a:pt x="136" y="83"/>
                </a:lnTo>
                <a:lnTo>
                  <a:pt x="135" y="84"/>
                </a:lnTo>
                <a:lnTo>
                  <a:pt x="136" y="84"/>
                </a:lnTo>
                <a:lnTo>
                  <a:pt x="136" y="85"/>
                </a:lnTo>
                <a:lnTo>
                  <a:pt x="135" y="85"/>
                </a:lnTo>
                <a:lnTo>
                  <a:pt x="134" y="86"/>
                </a:lnTo>
                <a:lnTo>
                  <a:pt x="135" y="86"/>
                </a:lnTo>
                <a:lnTo>
                  <a:pt x="134" y="87"/>
                </a:lnTo>
                <a:lnTo>
                  <a:pt x="133" y="87"/>
                </a:lnTo>
                <a:lnTo>
                  <a:pt x="133" y="86"/>
                </a:lnTo>
                <a:lnTo>
                  <a:pt x="132" y="87"/>
                </a:lnTo>
                <a:lnTo>
                  <a:pt x="133" y="87"/>
                </a:lnTo>
                <a:lnTo>
                  <a:pt x="130" y="89"/>
                </a:lnTo>
                <a:lnTo>
                  <a:pt x="129" y="89"/>
                </a:lnTo>
                <a:lnTo>
                  <a:pt x="129" y="90"/>
                </a:lnTo>
                <a:lnTo>
                  <a:pt x="128" y="90"/>
                </a:lnTo>
                <a:lnTo>
                  <a:pt x="129" y="91"/>
                </a:lnTo>
                <a:lnTo>
                  <a:pt x="128" y="91"/>
                </a:lnTo>
                <a:lnTo>
                  <a:pt x="126" y="92"/>
                </a:lnTo>
                <a:lnTo>
                  <a:pt x="125" y="91"/>
                </a:lnTo>
                <a:lnTo>
                  <a:pt x="125" y="92"/>
                </a:lnTo>
                <a:lnTo>
                  <a:pt x="124" y="92"/>
                </a:lnTo>
                <a:lnTo>
                  <a:pt x="123" y="92"/>
                </a:lnTo>
                <a:lnTo>
                  <a:pt x="123" y="93"/>
                </a:lnTo>
                <a:lnTo>
                  <a:pt x="122" y="92"/>
                </a:lnTo>
                <a:lnTo>
                  <a:pt x="123" y="92"/>
                </a:lnTo>
                <a:lnTo>
                  <a:pt x="122" y="92"/>
                </a:lnTo>
                <a:lnTo>
                  <a:pt x="122" y="93"/>
                </a:lnTo>
                <a:lnTo>
                  <a:pt x="121" y="92"/>
                </a:lnTo>
                <a:lnTo>
                  <a:pt x="121" y="93"/>
                </a:lnTo>
                <a:lnTo>
                  <a:pt x="120" y="93"/>
                </a:lnTo>
                <a:lnTo>
                  <a:pt x="119" y="92"/>
                </a:lnTo>
                <a:lnTo>
                  <a:pt x="119" y="91"/>
                </a:lnTo>
                <a:lnTo>
                  <a:pt x="120" y="91"/>
                </a:lnTo>
                <a:lnTo>
                  <a:pt x="119" y="91"/>
                </a:lnTo>
                <a:lnTo>
                  <a:pt x="118" y="91"/>
                </a:lnTo>
                <a:lnTo>
                  <a:pt x="119" y="93"/>
                </a:lnTo>
                <a:lnTo>
                  <a:pt x="119" y="94"/>
                </a:lnTo>
                <a:lnTo>
                  <a:pt x="118" y="92"/>
                </a:lnTo>
                <a:lnTo>
                  <a:pt x="118" y="94"/>
                </a:lnTo>
                <a:lnTo>
                  <a:pt x="117" y="94"/>
                </a:lnTo>
                <a:lnTo>
                  <a:pt x="115" y="95"/>
                </a:lnTo>
                <a:lnTo>
                  <a:pt x="114" y="94"/>
                </a:lnTo>
                <a:lnTo>
                  <a:pt x="114" y="95"/>
                </a:lnTo>
                <a:lnTo>
                  <a:pt x="113" y="95"/>
                </a:lnTo>
                <a:lnTo>
                  <a:pt x="114" y="95"/>
                </a:lnTo>
                <a:lnTo>
                  <a:pt x="113" y="96"/>
                </a:lnTo>
                <a:lnTo>
                  <a:pt x="111" y="96"/>
                </a:lnTo>
                <a:lnTo>
                  <a:pt x="110" y="97"/>
                </a:lnTo>
                <a:lnTo>
                  <a:pt x="110" y="96"/>
                </a:lnTo>
                <a:lnTo>
                  <a:pt x="109" y="98"/>
                </a:lnTo>
                <a:lnTo>
                  <a:pt x="110" y="98"/>
                </a:lnTo>
                <a:lnTo>
                  <a:pt x="109" y="98"/>
                </a:lnTo>
                <a:lnTo>
                  <a:pt x="110" y="99"/>
                </a:lnTo>
                <a:lnTo>
                  <a:pt x="109" y="100"/>
                </a:lnTo>
                <a:lnTo>
                  <a:pt x="108" y="100"/>
                </a:lnTo>
                <a:lnTo>
                  <a:pt x="108" y="99"/>
                </a:lnTo>
                <a:lnTo>
                  <a:pt x="107" y="97"/>
                </a:lnTo>
                <a:lnTo>
                  <a:pt x="108" y="96"/>
                </a:lnTo>
                <a:lnTo>
                  <a:pt x="107" y="96"/>
                </a:lnTo>
                <a:lnTo>
                  <a:pt x="107" y="95"/>
                </a:lnTo>
                <a:lnTo>
                  <a:pt x="107" y="96"/>
                </a:lnTo>
                <a:lnTo>
                  <a:pt x="106" y="96"/>
                </a:lnTo>
                <a:lnTo>
                  <a:pt x="106" y="95"/>
                </a:lnTo>
                <a:lnTo>
                  <a:pt x="105" y="95"/>
                </a:lnTo>
                <a:lnTo>
                  <a:pt x="104" y="95"/>
                </a:lnTo>
                <a:lnTo>
                  <a:pt x="104" y="94"/>
                </a:lnTo>
                <a:lnTo>
                  <a:pt x="104" y="95"/>
                </a:lnTo>
                <a:lnTo>
                  <a:pt x="103" y="95"/>
                </a:lnTo>
                <a:lnTo>
                  <a:pt x="103" y="96"/>
                </a:lnTo>
                <a:lnTo>
                  <a:pt x="102" y="96"/>
                </a:lnTo>
                <a:lnTo>
                  <a:pt x="102" y="95"/>
                </a:lnTo>
                <a:lnTo>
                  <a:pt x="101" y="95"/>
                </a:lnTo>
                <a:lnTo>
                  <a:pt x="99" y="94"/>
                </a:lnTo>
                <a:lnTo>
                  <a:pt x="98" y="93"/>
                </a:lnTo>
                <a:lnTo>
                  <a:pt x="99" y="92"/>
                </a:lnTo>
                <a:lnTo>
                  <a:pt x="99" y="91"/>
                </a:lnTo>
                <a:lnTo>
                  <a:pt x="96" y="91"/>
                </a:lnTo>
                <a:lnTo>
                  <a:pt x="95" y="90"/>
                </a:lnTo>
                <a:lnTo>
                  <a:pt x="93" y="91"/>
                </a:lnTo>
                <a:lnTo>
                  <a:pt x="93" y="92"/>
                </a:lnTo>
                <a:lnTo>
                  <a:pt x="92" y="92"/>
                </a:lnTo>
                <a:lnTo>
                  <a:pt x="91" y="92"/>
                </a:lnTo>
                <a:lnTo>
                  <a:pt x="90" y="93"/>
                </a:lnTo>
                <a:lnTo>
                  <a:pt x="90" y="92"/>
                </a:lnTo>
                <a:lnTo>
                  <a:pt x="89" y="92"/>
                </a:lnTo>
                <a:lnTo>
                  <a:pt x="88" y="92"/>
                </a:lnTo>
                <a:lnTo>
                  <a:pt x="87" y="93"/>
                </a:lnTo>
                <a:lnTo>
                  <a:pt x="86" y="92"/>
                </a:lnTo>
                <a:lnTo>
                  <a:pt x="85" y="93"/>
                </a:lnTo>
                <a:lnTo>
                  <a:pt x="84" y="93"/>
                </a:lnTo>
                <a:lnTo>
                  <a:pt x="83" y="94"/>
                </a:lnTo>
                <a:lnTo>
                  <a:pt x="84" y="95"/>
                </a:lnTo>
                <a:lnTo>
                  <a:pt x="84" y="97"/>
                </a:lnTo>
                <a:lnTo>
                  <a:pt x="82" y="97"/>
                </a:lnTo>
                <a:lnTo>
                  <a:pt x="82" y="95"/>
                </a:lnTo>
                <a:lnTo>
                  <a:pt x="80" y="96"/>
                </a:lnTo>
                <a:lnTo>
                  <a:pt x="79" y="96"/>
                </a:lnTo>
                <a:lnTo>
                  <a:pt x="79" y="95"/>
                </a:lnTo>
                <a:lnTo>
                  <a:pt x="79" y="94"/>
                </a:lnTo>
                <a:lnTo>
                  <a:pt x="76" y="94"/>
                </a:lnTo>
                <a:lnTo>
                  <a:pt x="77" y="91"/>
                </a:lnTo>
                <a:lnTo>
                  <a:pt x="75" y="91"/>
                </a:lnTo>
                <a:lnTo>
                  <a:pt x="75" y="88"/>
                </a:lnTo>
                <a:lnTo>
                  <a:pt x="71" y="89"/>
                </a:lnTo>
                <a:lnTo>
                  <a:pt x="72" y="87"/>
                </a:lnTo>
                <a:lnTo>
                  <a:pt x="71" y="87"/>
                </a:lnTo>
                <a:lnTo>
                  <a:pt x="71" y="86"/>
                </a:lnTo>
                <a:lnTo>
                  <a:pt x="73" y="83"/>
                </a:lnTo>
                <a:lnTo>
                  <a:pt x="74" y="83"/>
                </a:lnTo>
                <a:lnTo>
                  <a:pt x="75" y="83"/>
                </a:lnTo>
                <a:lnTo>
                  <a:pt x="74" y="82"/>
                </a:lnTo>
                <a:lnTo>
                  <a:pt x="75" y="82"/>
                </a:lnTo>
                <a:lnTo>
                  <a:pt x="75" y="80"/>
                </a:lnTo>
                <a:lnTo>
                  <a:pt x="75" y="78"/>
                </a:lnTo>
                <a:lnTo>
                  <a:pt x="74" y="77"/>
                </a:lnTo>
                <a:lnTo>
                  <a:pt x="73" y="78"/>
                </a:lnTo>
                <a:lnTo>
                  <a:pt x="73" y="76"/>
                </a:lnTo>
                <a:lnTo>
                  <a:pt x="71" y="75"/>
                </a:lnTo>
                <a:lnTo>
                  <a:pt x="71" y="76"/>
                </a:lnTo>
                <a:lnTo>
                  <a:pt x="69" y="75"/>
                </a:lnTo>
                <a:lnTo>
                  <a:pt x="68" y="75"/>
                </a:lnTo>
                <a:lnTo>
                  <a:pt x="68" y="74"/>
                </a:lnTo>
                <a:lnTo>
                  <a:pt x="68" y="73"/>
                </a:lnTo>
                <a:lnTo>
                  <a:pt x="67" y="74"/>
                </a:lnTo>
                <a:lnTo>
                  <a:pt x="67" y="73"/>
                </a:lnTo>
                <a:lnTo>
                  <a:pt x="68" y="72"/>
                </a:lnTo>
                <a:lnTo>
                  <a:pt x="67" y="72"/>
                </a:lnTo>
                <a:lnTo>
                  <a:pt x="65" y="73"/>
                </a:lnTo>
                <a:lnTo>
                  <a:pt x="62" y="72"/>
                </a:lnTo>
                <a:lnTo>
                  <a:pt x="61" y="73"/>
                </a:lnTo>
                <a:lnTo>
                  <a:pt x="61" y="74"/>
                </a:lnTo>
                <a:lnTo>
                  <a:pt x="59" y="75"/>
                </a:lnTo>
                <a:lnTo>
                  <a:pt x="58" y="75"/>
                </a:lnTo>
                <a:lnTo>
                  <a:pt x="57" y="76"/>
                </a:lnTo>
                <a:lnTo>
                  <a:pt x="56" y="77"/>
                </a:lnTo>
                <a:lnTo>
                  <a:pt x="54" y="77"/>
                </a:lnTo>
                <a:lnTo>
                  <a:pt x="53" y="76"/>
                </a:lnTo>
                <a:lnTo>
                  <a:pt x="52" y="76"/>
                </a:lnTo>
                <a:lnTo>
                  <a:pt x="50" y="76"/>
                </a:lnTo>
                <a:lnTo>
                  <a:pt x="49" y="75"/>
                </a:lnTo>
                <a:lnTo>
                  <a:pt x="47" y="76"/>
                </a:lnTo>
                <a:lnTo>
                  <a:pt x="45" y="78"/>
                </a:lnTo>
                <a:close/>
              </a:path>
            </a:pathLst>
          </a:custGeom>
          <a:noFill/>
          <a:ln w="9525">
            <a:noFill/>
            <a:round/>
            <a:headEnd/>
            <a:tailEnd/>
          </a:ln>
        </xdr:spPr>
      </xdr:sp>
    </xdr:grpSp>
    <xdr:clientData/>
  </xdr:twoCellAnchor>
  <xdr:twoCellAnchor editAs="oneCell">
    <xdr:from>
      <xdr:col>8</xdr:col>
      <xdr:colOff>571500</xdr:colOff>
      <xdr:row>6</xdr:row>
      <xdr:rowOff>123824</xdr:rowOff>
    </xdr:from>
    <xdr:to>
      <xdr:col>10</xdr:col>
      <xdr:colOff>57150</xdr:colOff>
      <xdr:row>23</xdr:row>
      <xdr:rowOff>57149</xdr:rowOff>
    </xdr:to>
    <xdr:pic>
      <xdr:nvPicPr>
        <xdr:cNvPr id="89" name="Picture 88" descr="https://uat-ni.ems.eosdis.nasa.gov/NetInsight/zannualfy12/dynamic/nt_grcustom437_1355781688_27232L.png"/>
        <xdr:cNvPicPr>
          <a:picLocks noChangeAspect="1" noChangeArrowheads="1"/>
        </xdr:cNvPicPr>
      </xdr:nvPicPr>
      <xdr:blipFill>
        <a:blip xmlns:r="http://schemas.openxmlformats.org/officeDocument/2006/relationships" r:embed="rId22" cstate="print"/>
        <a:srcRect t="12788"/>
        <a:stretch>
          <a:fillRect/>
        </a:stretch>
      </xdr:blipFill>
      <xdr:spPr bwMode="auto">
        <a:xfrm>
          <a:off x="6029325" y="1800224"/>
          <a:ext cx="666750" cy="3171825"/>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3</xdr:col>
      <xdr:colOff>0</xdr:colOff>
      <xdr:row>29</xdr:row>
      <xdr:rowOff>0</xdr:rowOff>
    </xdr:from>
    <xdr:to>
      <xdr:col>3</xdr:col>
      <xdr:colOff>123825</xdr:colOff>
      <xdr:row>29</xdr:row>
      <xdr:rowOff>123825</xdr:rowOff>
    </xdr:to>
    <xdr:pic>
      <xdr:nvPicPr>
        <xdr:cNvPr id="2" name="Picture 1" descr="https://ops-ni.ems.eosdis.nasa.gov/NetInsight/images/selection_icon.gif"/>
        <xdr:cNvPicPr>
          <a:picLocks noChangeAspect="1" noChangeArrowheads="1"/>
        </xdr:cNvPicPr>
      </xdr:nvPicPr>
      <xdr:blipFill>
        <a:blip xmlns:r="http://schemas.openxmlformats.org/officeDocument/2006/relationships" r:embed="rId1" cstate="print"/>
        <a:srcRect/>
        <a:stretch>
          <a:fillRect/>
        </a:stretch>
      </xdr:blipFill>
      <xdr:spPr bwMode="auto">
        <a:xfrm>
          <a:off x="2933700" y="6153150"/>
          <a:ext cx="123825" cy="123825"/>
        </a:xfrm>
        <a:prstGeom prst="rect">
          <a:avLst/>
        </a:prstGeom>
        <a:noFill/>
      </xdr:spPr>
    </xdr:pic>
    <xdr:clientData/>
  </xdr:twoCellAnchor>
  <xdr:twoCellAnchor>
    <xdr:from>
      <xdr:col>13</xdr:col>
      <xdr:colOff>238124</xdr:colOff>
      <xdr:row>17</xdr:row>
      <xdr:rowOff>152400</xdr:rowOff>
    </xdr:from>
    <xdr:to>
      <xdr:col>21</xdr:col>
      <xdr:colOff>304799</xdr:colOff>
      <xdr:row>31</xdr:row>
      <xdr:rowOff>38100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590549</xdr:colOff>
      <xdr:row>31</xdr:row>
      <xdr:rowOff>523875</xdr:rowOff>
    </xdr:from>
    <xdr:to>
      <xdr:col>19</xdr:col>
      <xdr:colOff>66674</xdr:colOff>
      <xdr:row>55</xdr:row>
      <xdr:rowOff>152400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60</xdr:row>
      <xdr:rowOff>0</xdr:rowOff>
    </xdr:from>
    <xdr:to>
      <xdr:col>21</xdr:col>
      <xdr:colOff>457200</xdr:colOff>
      <xdr:row>79</xdr:row>
      <xdr:rowOff>57150</xdr:rowOff>
    </xdr:to>
    <xdr:grpSp>
      <xdr:nvGrpSpPr>
        <xdr:cNvPr id="331" name="Group 330"/>
        <xdr:cNvGrpSpPr>
          <a:grpSpLocks/>
        </xdr:cNvGrpSpPr>
      </xdr:nvGrpSpPr>
      <xdr:grpSpPr bwMode="auto">
        <a:xfrm>
          <a:off x="8505825" y="13115925"/>
          <a:ext cx="6324600" cy="3781425"/>
          <a:chOff x="0" y="0"/>
          <a:chExt cx="6636" cy="3534"/>
        </a:xfrm>
      </xdr:grpSpPr>
      <xdr:pic>
        <xdr:nvPicPr>
          <xdr:cNvPr id="332" name="Picture 331" descr="https://ops-ni.ems.eosdis.nasa.gov/NetInsight/lancecl/dynamic/nt_grcustom8827_1358530052_15601.png"/>
          <xdr:cNvPicPr>
            <a:picLocks noChangeAspect="1" noChangeArrowheads="1"/>
          </xdr:cNvPicPr>
        </xdr:nvPicPr>
        <xdr:blipFill>
          <a:blip xmlns:r="http://schemas.openxmlformats.org/officeDocument/2006/relationships" r:embed="rId4" cstate="print"/>
          <a:srcRect/>
          <a:stretch>
            <a:fillRect/>
          </a:stretch>
        </xdr:blipFill>
        <xdr:spPr bwMode="auto">
          <a:xfrm>
            <a:off x="0" y="0"/>
            <a:ext cx="6636" cy="3534"/>
          </a:xfrm>
          <a:prstGeom prst="rect">
            <a:avLst/>
          </a:prstGeom>
          <a:noFill/>
        </xdr:spPr>
      </xdr:pic>
      <xdr:sp macro="" textlink="">
        <xdr:nvSpPr>
          <xdr:cNvPr id="333" name="Freeform 332">
            <a:hlinkClick xmlns:r="http://schemas.openxmlformats.org/officeDocument/2006/relationships" r:id="rId5" tooltip="Ecuador - 576"/>
          </xdr:cNvPr>
          <xdr:cNvSpPr>
            <a:spLocks/>
          </xdr:cNvSpPr>
        </xdr:nvSpPr>
        <xdr:spPr bwMode="auto">
          <a:xfrm>
            <a:off x="2046" y="1704"/>
            <a:ext cx="36" cy="18"/>
          </a:xfrm>
          <a:custGeom>
            <a:avLst/>
            <a:gdLst/>
            <a:ahLst/>
            <a:cxnLst>
              <a:cxn ang="0">
                <a:pos x="6" y="0"/>
              </a:cxn>
              <a:cxn ang="0">
                <a:pos x="0" y="6"/>
              </a:cxn>
              <a:cxn ang="0">
                <a:pos x="0" y="18"/>
              </a:cxn>
              <a:cxn ang="0">
                <a:pos x="12" y="18"/>
              </a:cxn>
              <a:cxn ang="0">
                <a:pos x="36" y="18"/>
              </a:cxn>
              <a:cxn ang="0">
                <a:pos x="36" y="12"/>
              </a:cxn>
              <a:cxn ang="0">
                <a:pos x="24" y="12"/>
              </a:cxn>
              <a:cxn ang="0">
                <a:pos x="18" y="6"/>
              </a:cxn>
              <a:cxn ang="0">
                <a:pos x="12" y="6"/>
              </a:cxn>
              <a:cxn ang="0">
                <a:pos x="6" y="0"/>
              </a:cxn>
            </a:cxnLst>
            <a:rect l="0" t="0" r="r" b="b"/>
            <a:pathLst>
              <a:path w="36" h="18">
                <a:moveTo>
                  <a:pt x="6" y="0"/>
                </a:moveTo>
                <a:lnTo>
                  <a:pt x="0" y="6"/>
                </a:lnTo>
                <a:lnTo>
                  <a:pt x="0" y="18"/>
                </a:lnTo>
                <a:lnTo>
                  <a:pt x="12" y="18"/>
                </a:lnTo>
                <a:lnTo>
                  <a:pt x="36" y="18"/>
                </a:lnTo>
                <a:lnTo>
                  <a:pt x="36" y="12"/>
                </a:lnTo>
                <a:lnTo>
                  <a:pt x="24" y="12"/>
                </a:lnTo>
                <a:lnTo>
                  <a:pt x="18" y="6"/>
                </a:lnTo>
                <a:lnTo>
                  <a:pt x="12" y="6"/>
                </a:lnTo>
                <a:lnTo>
                  <a:pt x="6" y="0"/>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334" name="Freeform 333">
            <a:hlinkClick xmlns:r="http://schemas.openxmlformats.org/officeDocument/2006/relationships" r:id="rId5" tooltip="Ecuador - 576"/>
          </xdr:cNvPr>
          <xdr:cNvSpPr>
            <a:spLocks/>
          </xdr:cNvSpPr>
        </xdr:nvSpPr>
        <xdr:spPr bwMode="auto">
          <a:xfrm>
            <a:off x="2226" y="1686"/>
            <a:ext cx="96" cy="108"/>
          </a:xfrm>
          <a:custGeom>
            <a:avLst/>
            <a:gdLst/>
            <a:ahLst/>
            <a:cxnLst>
              <a:cxn ang="0">
                <a:pos x="36" y="0"/>
              </a:cxn>
              <a:cxn ang="0">
                <a:pos x="48" y="6"/>
              </a:cxn>
              <a:cxn ang="0">
                <a:pos x="54" y="6"/>
              </a:cxn>
              <a:cxn ang="0">
                <a:pos x="60" y="12"/>
              </a:cxn>
              <a:cxn ang="0">
                <a:pos x="78" y="18"/>
              </a:cxn>
              <a:cxn ang="0">
                <a:pos x="78" y="12"/>
              </a:cxn>
              <a:cxn ang="0">
                <a:pos x="96" y="24"/>
              </a:cxn>
              <a:cxn ang="0">
                <a:pos x="90" y="24"/>
              </a:cxn>
              <a:cxn ang="0">
                <a:pos x="96" y="30"/>
              </a:cxn>
              <a:cxn ang="0">
                <a:pos x="96" y="36"/>
              </a:cxn>
              <a:cxn ang="0">
                <a:pos x="90" y="48"/>
              </a:cxn>
              <a:cxn ang="0">
                <a:pos x="72" y="66"/>
              </a:cxn>
              <a:cxn ang="0">
                <a:pos x="54" y="72"/>
              </a:cxn>
              <a:cxn ang="0">
                <a:pos x="48" y="78"/>
              </a:cxn>
              <a:cxn ang="0">
                <a:pos x="42" y="78"/>
              </a:cxn>
              <a:cxn ang="0">
                <a:pos x="36" y="96"/>
              </a:cxn>
              <a:cxn ang="0">
                <a:pos x="30" y="108"/>
              </a:cxn>
              <a:cxn ang="0">
                <a:pos x="24" y="96"/>
              </a:cxn>
              <a:cxn ang="0">
                <a:pos x="12" y="96"/>
              </a:cxn>
              <a:cxn ang="0">
                <a:pos x="6" y="96"/>
              </a:cxn>
              <a:cxn ang="0">
                <a:pos x="12" y="90"/>
              </a:cxn>
              <a:cxn ang="0">
                <a:pos x="6" y="90"/>
              </a:cxn>
              <a:cxn ang="0">
                <a:pos x="12" y="84"/>
              </a:cxn>
              <a:cxn ang="0">
                <a:pos x="12" y="78"/>
              </a:cxn>
              <a:cxn ang="0">
                <a:pos x="18" y="72"/>
              </a:cxn>
              <a:cxn ang="0">
                <a:pos x="24" y="66"/>
              </a:cxn>
              <a:cxn ang="0">
                <a:pos x="18" y="60"/>
              </a:cxn>
              <a:cxn ang="0">
                <a:pos x="18" y="54"/>
              </a:cxn>
              <a:cxn ang="0">
                <a:pos x="18" y="66"/>
              </a:cxn>
              <a:cxn ang="0">
                <a:pos x="12" y="66"/>
              </a:cxn>
              <a:cxn ang="0">
                <a:pos x="18" y="60"/>
              </a:cxn>
              <a:cxn ang="0">
                <a:pos x="12" y="66"/>
              </a:cxn>
              <a:cxn ang="0">
                <a:pos x="0" y="60"/>
              </a:cxn>
              <a:cxn ang="0">
                <a:pos x="6" y="54"/>
              </a:cxn>
              <a:cxn ang="0">
                <a:pos x="0" y="36"/>
              </a:cxn>
              <a:cxn ang="0">
                <a:pos x="6" y="36"/>
              </a:cxn>
              <a:cxn ang="0">
                <a:pos x="12" y="30"/>
              </a:cxn>
              <a:cxn ang="0">
                <a:pos x="6" y="30"/>
              </a:cxn>
              <a:cxn ang="0">
                <a:pos x="12" y="18"/>
              </a:cxn>
              <a:cxn ang="0">
                <a:pos x="18" y="6"/>
              </a:cxn>
              <a:cxn ang="0">
                <a:pos x="30" y="0"/>
              </a:cxn>
              <a:cxn ang="0">
                <a:pos x="36" y="0"/>
              </a:cxn>
            </a:cxnLst>
            <a:rect l="0" t="0" r="r" b="b"/>
            <a:pathLst>
              <a:path w="96" h="108">
                <a:moveTo>
                  <a:pt x="36" y="0"/>
                </a:moveTo>
                <a:lnTo>
                  <a:pt x="48" y="6"/>
                </a:lnTo>
                <a:lnTo>
                  <a:pt x="54" y="6"/>
                </a:lnTo>
                <a:lnTo>
                  <a:pt x="60" y="12"/>
                </a:lnTo>
                <a:lnTo>
                  <a:pt x="78" y="18"/>
                </a:lnTo>
                <a:lnTo>
                  <a:pt x="78" y="12"/>
                </a:lnTo>
                <a:lnTo>
                  <a:pt x="96" y="24"/>
                </a:lnTo>
                <a:lnTo>
                  <a:pt x="90" y="24"/>
                </a:lnTo>
                <a:lnTo>
                  <a:pt x="96" y="30"/>
                </a:lnTo>
                <a:lnTo>
                  <a:pt x="96" y="36"/>
                </a:lnTo>
                <a:lnTo>
                  <a:pt x="90" y="48"/>
                </a:lnTo>
                <a:lnTo>
                  <a:pt x="72" y="66"/>
                </a:lnTo>
                <a:lnTo>
                  <a:pt x="54" y="72"/>
                </a:lnTo>
                <a:lnTo>
                  <a:pt x="48" y="78"/>
                </a:lnTo>
                <a:lnTo>
                  <a:pt x="42" y="78"/>
                </a:lnTo>
                <a:lnTo>
                  <a:pt x="36" y="96"/>
                </a:lnTo>
                <a:lnTo>
                  <a:pt x="30" y="108"/>
                </a:lnTo>
                <a:lnTo>
                  <a:pt x="24" y="96"/>
                </a:lnTo>
                <a:lnTo>
                  <a:pt x="12" y="96"/>
                </a:lnTo>
                <a:lnTo>
                  <a:pt x="6" y="96"/>
                </a:lnTo>
                <a:lnTo>
                  <a:pt x="12" y="90"/>
                </a:lnTo>
                <a:lnTo>
                  <a:pt x="6" y="90"/>
                </a:lnTo>
                <a:lnTo>
                  <a:pt x="12" y="84"/>
                </a:lnTo>
                <a:lnTo>
                  <a:pt x="12" y="78"/>
                </a:lnTo>
                <a:lnTo>
                  <a:pt x="18" y="72"/>
                </a:lnTo>
                <a:lnTo>
                  <a:pt x="24" y="66"/>
                </a:lnTo>
                <a:lnTo>
                  <a:pt x="18" y="60"/>
                </a:lnTo>
                <a:lnTo>
                  <a:pt x="18" y="54"/>
                </a:lnTo>
                <a:lnTo>
                  <a:pt x="18" y="66"/>
                </a:lnTo>
                <a:lnTo>
                  <a:pt x="12" y="66"/>
                </a:lnTo>
                <a:lnTo>
                  <a:pt x="18" y="60"/>
                </a:lnTo>
                <a:lnTo>
                  <a:pt x="12" y="66"/>
                </a:lnTo>
                <a:lnTo>
                  <a:pt x="0" y="60"/>
                </a:lnTo>
                <a:lnTo>
                  <a:pt x="6" y="54"/>
                </a:lnTo>
                <a:lnTo>
                  <a:pt x="0" y="36"/>
                </a:lnTo>
                <a:lnTo>
                  <a:pt x="6" y="36"/>
                </a:lnTo>
                <a:lnTo>
                  <a:pt x="12" y="30"/>
                </a:lnTo>
                <a:lnTo>
                  <a:pt x="6" y="30"/>
                </a:lnTo>
                <a:lnTo>
                  <a:pt x="12" y="18"/>
                </a:lnTo>
                <a:lnTo>
                  <a:pt x="18" y="6"/>
                </a:lnTo>
                <a:lnTo>
                  <a:pt x="30" y="0"/>
                </a:lnTo>
                <a:lnTo>
                  <a:pt x="36" y="0"/>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335" name="Freeform 334">
            <a:hlinkClick xmlns:r="http://schemas.openxmlformats.org/officeDocument/2006/relationships" r:id="rId6" tooltip="Bahrain - 577"/>
          </xdr:cNvPr>
          <xdr:cNvSpPr>
            <a:spLocks/>
          </xdr:cNvSpPr>
        </xdr:nvSpPr>
        <xdr:spPr bwMode="auto">
          <a:xfrm>
            <a:off x="4446" y="1266"/>
            <a:ext cx="6" cy="6"/>
          </a:xfrm>
          <a:custGeom>
            <a:avLst/>
            <a:gdLst/>
            <a:ahLst/>
            <a:cxnLst>
              <a:cxn ang="0">
                <a:pos x="0" y="0"/>
              </a:cxn>
              <a:cxn ang="0">
                <a:pos x="6" y="6"/>
              </a:cxn>
              <a:cxn ang="0">
                <a:pos x="0" y="0"/>
              </a:cxn>
            </a:cxnLst>
            <a:rect l="0" t="0" r="r" b="b"/>
            <a:pathLst>
              <a:path w="6" h="6">
                <a:moveTo>
                  <a:pt x="0" y="0"/>
                </a:moveTo>
                <a:lnTo>
                  <a:pt x="6" y="6"/>
                </a:lnTo>
                <a:lnTo>
                  <a:pt x="0" y="0"/>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336" name="Freeform 335">
            <a:hlinkClick xmlns:r="http://schemas.openxmlformats.org/officeDocument/2006/relationships" r:id="rId7" tooltip="Sri Lanka - 590"/>
          </xdr:cNvPr>
          <xdr:cNvSpPr>
            <a:spLocks/>
          </xdr:cNvSpPr>
        </xdr:nvSpPr>
        <xdr:spPr bwMode="auto">
          <a:xfrm>
            <a:off x="4938" y="1542"/>
            <a:ext cx="42" cy="66"/>
          </a:xfrm>
          <a:custGeom>
            <a:avLst/>
            <a:gdLst/>
            <a:ahLst/>
            <a:cxnLst>
              <a:cxn ang="0">
                <a:pos x="18" y="6"/>
              </a:cxn>
              <a:cxn ang="0">
                <a:pos x="24" y="12"/>
              </a:cxn>
              <a:cxn ang="0">
                <a:pos x="30" y="18"/>
              </a:cxn>
              <a:cxn ang="0">
                <a:pos x="24" y="24"/>
              </a:cxn>
              <a:cxn ang="0">
                <a:pos x="30" y="24"/>
              </a:cxn>
              <a:cxn ang="0">
                <a:pos x="30" y="30"/>
              </a:cxn>
              <a:cxn ang="0">
                <a:pos x="42" y="42"/>
              </a:cxn>
              <a:cxn ang="0">
                <a:pos x="42" y="48"/>
              </a:cxn>
              <a:cxn ang="0">
                <a:pos x="36" y="54"/>
              </a:cxn>
              <a:cxn ang="0">
                <a:pos x="18" y="66"/>
              </a:cxn>
              <a:cxn ang="0">
                <a:pos x="12" y="66"/>
              </a:cxn>
              <a:cxn ang="0">
                <a:pos x="6" y="60"/>
              </a:cxn>
              <a:cxn ang="0">
                <a:pos x="0" y="24"/>
              </a:cxn>
              <a:cxn ang="0">
                <a:pos x="6" y="30"/>
              </a:cxn>
              <a:cxn ang="0">
                <a:pos x="6" y="12"/>
              </a:cxn>
              <a:cxn ang="0">
                <a:pos x="12" y="6"/>
              </a:cxn>
              <a:cxn ang="0">
                <a:pos x="12" y="0"/>
              </a:cxn>
              <a:cxn ang="0">
                <a:pos x="18" y="6"/>
              </a:cxn>
              <a:cxn ang="0">
                <a:pos x="6" y="0"/>
              </a:cxn>
              <a:cxn ang="0">
                <a:pos x="12" y="0"/>
              </a:cxn>
              <a:cxn ang="0">
                <a:pos x="18" y="6"/>
              </a:cxn>
            </a:cxnLst>
            <a:rect l="0" t="0" r="r" b="b"/>
            <a:pathLst>
              <a:path w="42" h="66">
                <a:moveTo>
                  <a:pt x="18" y="6"/>
                </a:moveTo>
                <a:lnTo>
                  <a:pt x="24" y="12"/>
                </a:lnTo>
                <a:lnTo>
                  <a:pt x="30" y="18"/>
                </a:lnTo>
                <a:lnTo>
                  <a:pt x="24" y="24"/>
                </a:lnTo>
                <a:lnTo>
                  <a:pt x="30" y="24"/>
                </a:lnTo>
                <a:lnTo>
                  <a:pt x="30" y="30"/>
                </a:lnTo>
                <a:lnTo>
                  <a:pt x="42" y="42"/>
                </a:lnTo>
                <a:lnTo>
                  <a:pt x="42" y="48"/>
                </a:lnTo>
                <a:lnTo>
                  <a:pt x="36" y="54"/>
                </a:lnTo>
                <a:lnTo>
                  <a:pt x="18" y="66"/>
                </a:lnTo>
                <a:lnTo>
                  <a:pt x="12" y="66"/>
                </a:lnTo>
                <a:lnTo>
                  <a:pt x="6" y="60"/>
                </a:lnTo>
                <a:lnTo>
                  <a:pt x="0" y="24"/>
                </a:lnTo>
                <a:lnTo>
                  <a:pt x="6" y="30"/>
                </a:lnTo>
                <a:lnTo>
                  <a:pt x="6" y="12"/>
                </a:lnTo>
                <a:lnTo>
                  <a:pt x="12" y="6"/>
                </a:lnTo>
                <a:lnTo>
                  <a:pt x="12" y="0"/>
                </a:lnTo>
                <a:lnTo>
                  <a:pt x="18" y="6"/>
                </a:lnTo>
                <a:lnTo>
                  <a:pt x="6" y="0"/>
                </a:lnTo>
                <a:lnTo>
                  <a:pt x="12" y="0"/>
                </a:lnTo>
                <a:lnTo>
                  <a:pt x="18" y="6"/>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337" name="Freeform 336">
            <a:hlinkClick xmlns:r="http://schemas.openxmlformats.org/officeDocument/2006/relationships" r:id="rId8" tooltip="Sudan - 619"/>
          </xdr:cNvPr>
          <xdr:cNvSpPr>
            <a:spLocks/>
          </xdr:cNvSpPr>
        </xdr:nvSpPr>
        <xdr:spPr bwMode="auto">
          <a:xfrm>
            <a:off x="3960" y="1332"/>
            <a:ext cx="288" cy="318"/>
          </a:xfrm>
          <a:custGeom>
            <a:avLst/>
            <a:gdLst/>
            <a:ahLst/>
            <a:cxnLst>
              <a:cxn ang="0">
                <a:pos x="156" y="312"/>
              </a:cxn>
              <a:cxn ang="0">
                <a:pos x="144" y="306"/>
              </a:cxn>
              <a:cxn ang="0">
                <a:pos x="132" y="294"/>
              </a:cxn>
              <a:cxn ang="0">
                <a:pos x="120" y="300"/>
              </a:cxn>
              <a:cxn ang="0">
                <a:pos x="102" y="300"/>
              </a:cxn>
              <a:cxn ang="0">
                <a:pos x="96" y="288"/>
              </a:cxn>
              <a:cxn ang="0">
                <a:pos x="78" y="270"/>
              </a:cxn>
              <a:cxn ang="0">
                <a:pos x="78" y="264"/>
              </a:cxn>
              <a:cxn ang="0">
                <a:pos x="54" y="234"/>
              </a:cxn>
              <a:cxn ang="0">
                <a:pos x="42" y="228"/>
              </a:cxn>
              <a:cxn ang="0">
                <a:pos x="30" y="222"/>
              </a:cxn>
              <a:cxn ang="0">
                <a:pos x="36" y="210"/>
              </a:cxn>
              <a:cxn ang="0">
                <a:pos x="24" y="186"/>
              </a:cxn>
              <a:cxn ang="0">
                <a:pos x="12" y="162"/>
              </a:cxn>
              <a:cxn ang="0">
                <a:pos x="0" y="156"/>
              </a:cxn>
              <a:cxn ang="0">
                <a:pos x="6" y="144"/>
              </a:cxn>
              <a:cxn ang="0">
                <a:pos x="12" y="126"/>
              </a:cxn>
              <a:cxn ang="0">
                <a:pos x="24" y="120"/>
              </a:cxn>
              <a:cxn ang="0">
                <a:pos x="24" y="108"/>
              </a:cxn>
              <a:cxn ang="0">
                <a:pos x="42" y="48"/>
              </a:cxn>
              <a:cxn ang="0">
                <a:pos x="54" y="36"/>
              </a:cxn>
              <a:cxn ang="0">
                <a:pos x="162" y="6"/>
              </a:cxn>
              <a:cxn ang="0">
                <a:pos x="168" y="6"/>
              </a:cxn>
              <a:cxn ang="0">
                <a:pos x="258" y="12"/>
              </a:cxn>
              <a:cxn ang="0">
                <a:pos x="258" y="18"/>
              </a:cxn>
              <a:cxn ang="0">
                <a:pos x="288" y="72"/>
              </a:cxn>
              <a:cxn ang="0">
                <a:pos x="270" y="84"/>
              </a:cxn>
              <a:cxn ang="0">
                <a:pos x="258" y="84"/>
              </a:cxn>
              <a:cxn ang="0">
                <a:pos x="252" y="120"/>
              </a:cxn>
              <a:cxn ang="0">
                <a:pos x="246" y="162"/>
              </a:cxn>
              <a:cxn ang="0">
                <a:pos x="228" y="174"/>
              </a:cxn>
              <a:cxn ang="0">
                <a:pos x="222" y="192"/>
              </a:cxn>
              <a:cxn ang="0">
                <a:pos x="216" y="198"/>
              </a:cxn>
              <a:cxn ang="0">
                <a:pos x="210" y="210"/>
              </a:cxn>
              <a:cxn ang="0">
                <a:pos x="204" y="234"/>
              </a:cxn>
              <a:cxn ang="0">
                <a:pos x="192" y="240"/>
              </a:cxn>
              <a:cxn ang="0">
                <a:pos x="204" y="246"/>
              </a:cxn>
              <a:cxn ang="0">
                <a:pos x="228" y="282"/>
              </a:cxn>
              <a:cxn ang="0">
                <a:pos x="240" y="294"/>
              </a:cxn>
              <a:cxn ang="0">
                <a:pos x="216" y="300"/>
              </a:cxn>
              <a:cxn ang="0">
                <a:pos x="198" y="312"/>
              </a:cxn>
              <a:cxn ang="0">
                <a:pos x="180" y="312"/>
              </a:cxn>
              <a:cxn ang="0">
                <a:pos x="174" y="312"/>
              </a:cxn>
              <a:cxn ang="0">
                <a:pos x="162" y="312"/>
              </a:cxn>
            </a:cxnLst>
            <a:rect l="0" t="0" r="r" b="b"/>
            <a:pathLst>
              <a:path w="288" h="318">
                <a:moveTo>
                  <a:pt x="156" y="318"/>
                </a:moveTo>
                <a:lnTo>
                  <a:pt x="156" y="312"/>
                </a:lnTo>
                <a:lnTo>
                  <a:pt x="150" y="312"/>
                </a:lnTo>
                <a:lnTo>
                  <a:pt x="144" y="306"/>
                </a:lnTo>
                <a:lnTo>
                  <a:pt x="132" y="300"/>
                </a:lnTo>
                <a:lnTo>
                  <a:pt x="132" y="294"/>
                </a:lnTo>
                <a:lnTo>
                  <a:pt x="126" y="300"/>
                </a:lnTo>
                <a:lnTo>
                  <a:pt x="120" y="300"/>
                </a:lnTo>
                <a:lnTo>
                  <a:pt x="114" y="300"/>
                </a:lnTo>
                <a:lnTo>
                  <a:pt x="102" y="300"/>
                </a:lnTo>
                <a:lnTo>
                  <a:pt x="102" y="294"/>
                </a:lnTo>
                <a:lnTo>
                  <a:pt x="96" y="288"/>
                </a:lnTo>
                <a:lnTo>
                  <a:pt x="90" y="276"/>
                </a:lnTo>
                <a:lnTo>
                  <a:pt x="78" y="270"/>
                </a:lnTo>
                <a:lnTo>
                  <a:pt x="84" y="270"/>
                </a:lnTo>
                <a:lnTo>
                  <a:pt x="78" y="264"/>
                </a:lnTo>
                <a:lnTo>
                  <a:pt x="60" y="246"/>
                </a:lnTo>
                <a:lnTo>
                  <a:pt x="54" y="234"/>
                </a:lnTo>
                <a:lnTo>
                  <a:pt x="42" y="234"/>
                </a:lnTo>
                <a:lnTo>
                  <a:pt x="42" y="228"/>
                </a:lnTo>
                <a:lnTo>
                  <a:pt x="30" y="228"/>
                </a:lnTo>
                <a:lnTo>
                  <a:pt x="30" y="222"/>
                </a:lnTo>
                <a:lnTo>
                  <a:pt x="30" y="216"/>
                </a:lnTo>
                <a:lnTo>
                  <a:pt x="36" y="210"/>
                </a:lnTo>
                <a:lnTo>
                  <a:pt x="24" y="192"/>
                </a:lnTo>
                <a:lnTo>
                  <a:pt x="24" y="186"/>
                </a:lnTo>
                <a:lnTo>
                  <a:pt x="18" y="180"/>
                </a:lnTo>
                <a:lnTo>
                  <a:pt x="12" y="162"/>
                </a:lnTo>
                <a:lnTo>
                  <a:pt x="6" y="162"/>
                </a:lnTo>
                <a:lnTo>
                  <a:pt x="0" y="156"/>
                </a:lnTo>
                <a:lnTo>
                  <a:pt x="12" y="150"/>
                </a:lnTo>
                <a:lnTo>
                  <a:pt x="6" y="144"/>
                </a:lnTo>
                <a:lnTo>
                  <a:pt x="18" y="138"/>
                </a:lnTo>
                <a:lnTo>
                  <a:pt x="12" y="126"/>
                </a:lnTo>
                <a:lnTo>
                  <a:pt x="18" y="126"/>
                </a:lnTo>
                <a:lnTo>
                  <a:pt x="24" y="120"/>
                </a:lnTo>
                <a:lnTo>
                  <a:pt x="24" y="114"/>
                </a:lnTo>
                <a:lnTo>
                  <a:pt x="24" y="108"/>
                </a:lnTo>
                <a:lnTo>
                  <a:pt x="42" y="108"/>
                </a:lnTo>
                <a:lnTo>
                  <a:pt x="42" y="48"/>
                </a:lnTo>
                <a:lnTo>
                  <a:pt x="42" y="36"/>
                </a:lnTo>
                <a:lnTo>
                  <a:pt x="54" y="36"/>
                </a:lnTo>
                <a:lnTo>
                  <a:pt x="54" y="6"/>
                </a:lnTo>
                <a:lnTo>
                  <a:pt x="162" y="6"/>
                </a:lnTo>
                <a:lnTo>
                  <a:pt x="162" y="0"/>
                </a:lnTo>
                <a:lnTo>
                  <a:pt x="168" y="6"/>
                </a:lnTo>
                <a:lnTo>
                  <a:pt x="258" y="6"/>
                </a:lnTo>
                <a:lnTo>
                  <a:pt x="258" y="12"/>
                </a:lnTo>
                <a:lnTo>
                  <a:pt x="264" y="18"/>
                </a:lnTo>
                <a:lnTo>
                  <a:pt x="258" y="18"/>
                </a:lnTo>
                <a:lnTo>
                  <a:pt x="264" y="54"/>
                </a:lnTo>
                <a:lnTo>
                  <a:pt x="288" y="72"/>
                </a:lnTo>
                <a:lnTo>
                  <a:pt x="282" y="78"/>
                </a:lnTo>
                <a:lnTo>
                  <a:pt x="270" y="84"/>
                </a:lnTo>
                <a:lnTo>
                  <a:pt x="264" y="90"/>
                </a:lnTo>
                <a:lnTo>
                  <a:pt x="258" y="84"/>
                </a:lnTo>
                <a:lnTo>
                  <a:pt x="258" y="102"/>
                </a:lnTo>
                <a:lnTo>
                  <a:pt x="252" y="120"/>
                </a:lnTo>
                <a:lnTo>
                  <a:pt x="252" y="132"/>
                </a:lnTo>
                <a:lnTo>
                  <a:pt x="246" y="162"/>
                </a:lnTo>
                <a:lnTo>
                  <a:pt x="240" y="162"/>
                </a:lnTo>
                <a:lnTo>
                  <a:pt x="228" y="174"/>
                </a:lnTo>
                <a:lnTo>
                  <a:pt x="228" y="192"/>
                </a:lnTo>
                <a:lnTo>
                  <a:pt x="222" y="192"/>
                </a:lnTo>
                <a:lnTo>
                  <a:pt x="216" y="192"/>
                </a:lnTo>
                <a:lnTo>
                  <a:pt x="216" y="198"/>
                </a:lnTo>
                <a:lnTo>
                  <a:pt x="216" y="204"/>
                </a:lnTo>
                <a:lnTo>
                  <a:pt x="210" y="210"/>
                </a:lnTo>
                <a:lnTo>
                  <a:pt x="210" y="228"/>
                </a:lnTo>
                <a:lnTo>
                  <a:pt x="204" y="234"/>
                </a:lnTo>
                <a:lnTo>
                  <a:pt x="198" y="234"/>
                </a:lnTo>
                <a:lnTo>
                  <a:pt x="192" y="240"/>
                </a:lnTo>
                <a:lnTo>
                  <a:pt x="192" y="246"/>
                </a:lnTo>
                <a:lnTo>
                  <a:pt x="204" y="246"/>
                </a:lnTo>
                <a:lnTo>
                  <a:pt x="222" y="264"/>
                </a:lnTo>
                <a:lnTo>
                  <a:pt x="228" y="282"/>
                </a:lnTo>
                <a:lnTo>
                  <a:pt x="240" y="288"/>
                </a:lnTo>
                <a:lnTo>
                  <a:pt x="240" y="294"/>
                </a:lnTo>
                <a:lnTo>
                  <a:pt x="240" y="300"/>
                </a:lnTo>
                <a:lnTo>
                  <a:pt x="216" y="300"/>
                </a:lnTo>
                <a:lnTo>
                  <a:pt x="210" y="306"/>
                </a:lnTo>
                <a:lnTo>
                  <a:pt x="198" y="312"/>
                </a:lnTo>
                <a:lnTo>
                  <a:pt x="192" y="312"/>
                </a:lnTo>
                <a:lnTo>
                  <a:pt x="180" y="312"/>
                </a:lnTo>
                <a:lnTo>
                  <a:pt x="180" y="318"/>
                </a:lnTo>
                <a:lnTo>
                  <a:pt x="174" y="312"/>
                </a:lnTo>
                <a:lnTo>
                  <a:pt x="168" y="312"/>
                </a:lnTo>
                <a:lnTo>
                  <a:pt x="162" y="312"/>
                </a:lnTo>
                <a:lnTo>
                  <a:pt x="156" y="318"/>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338" name="Freeform 337">
            <a:hlinkClick xmlns:r="http://schemas.openxmlformats.org/officeDocument/2006/relationships" r:id="rId9" tooltip="Iceland - 724"/>
          </xdr:cNvPr>
          <xdr:cNvSpPr>
            <a:spLocks/>
          </xdr:cNvSpPr>
        </xdr:nvSpPr>
        <xdr:spPr bwMode="auto">
          <a:xfrm>
            <a:off x="3180" y="582"/>
            <a:ext cx="186" cy="54"/>
          </a:xfrm>
          <a:custGeom>
            <a:avLst/>
            <a:gdLst/>
            <a:ahLst/>
            <a:cxnLst>
              <a:cxn ang="0">
                <a:pos x="168" y="12"/>
              </a:cxn>
              <a:cxn ang="0">
                <a:pos x="174" y="12"/>
              </a:cxn>
              <a:cxn ang="0">
                <a:pos x="174" y="12"/>
              </a:cxn>
              <a:cxn ang="0">
                <a:pos x="180" y="24"/>
              </a:cxn>
              <a:cxn ang="0">
                <a:pos x="180" y="24"/>
              </a:cxn>
              <a:cxn ang="0">
                <a:pos x="180" y="24"/>
              </a:cxn>
              <a:cxn ang="0">
                <a:pos x="174" y="30"/>
              </a:cxn>
              <a:cxn ang="0">
                <a:pos x="168" y="30"/>
              </a:cxn>
              <a:cxn ang="0">
                <a:pos x="162" y="36"/>
              </a:cxn>
              <a:cxn ang="0">
                <a:pos x="138" y="48"/>
              </a:cxn>
              <a:cxn ang="0">
                <a:pos x="114" y="54"/>
              </a:cxn>
              <a:cxn ang="0">
                <a:pos x="72" y="54"/>
              </a:cxn>
              <a:cxn ang="0">
                <a:pos x="72" y="48"/>
              </a:cxn>
              <a:cxn ang="0">
                <a:pos x="30" y="48"/>
              </a:cxn>
              <a:cxn ang="0">
                <a:pos x="42" y="42"/>
              </a:cxn>
              <a:cxn ang="0">
                <a:pos x="42" y="42"/>
              </a:cxn>
              <a:cxn ang="0">
                <a:pos x="54" y="36"/>
              </a:cxn>
              <a:cxn ang="0">
                <a:pos x="48" y="36"/>
              </a:cxn>
              <a:cxn ang="0">
                <a:pos x="36" y="30"/>
              </a:cxn>
              <a:cxn ang="0">
                <a:pos x="6" y="30"/>
              </a:cxn>
              <a:cxn ang="0">
                <a:pos x="30" y="24"/>
              </a:cxn>
              <a:cxn ang="0">
                <a:pos x="36" y="18"/>
              </a:cxn>
              <a:cxn ang="0">
                <a:pos x="12" y="18"/>
              </a:cxn>
              <a:cxn ang="0">
                <a:pos x="6" y="18"/>
              </a:cxn>
              <a:cxn ang="0">
                <a:pos x="6" y="18"/>
              </a:cxn>
              <a:cxn ang="0">
                <a:pos x="6" y="12"/>
              </a:cxn>
              <a:cxn ang="0">
                <a:pos x="24" y="12"/>
              </a:cxn>
              <a:cxn ang="0">
                <a:pos x="12" y="12"/>
              </a:cxn>
              <a:cxn ang="0">
                <a:pos x="12" y="12"/>
              </a:cxn>
              <a:cxn ang="0">
                <a:pos x="12" y="6"/>
              </a:cxn>
              <a:cxn ang="0">
                <a:pos x="30" y="12"/>
              </a:cxn>
              <a:cxn ang="0">
                <a:pos x="36" y="6"/>
              </a:cxn>
              <a:cxn ang="0">
                <a:pos x="36" y="6"/>
              </a:cxn>
              <a:cxn ang="0">
                <a:pos x="36" y="0"/>
              </a:cxn>
              <a:cxn ang="0">
                <a:pos x="54" y="12"/>
              </a:cxn>
              <a:cxn ang="0">
                <a:pos x="54" y="12"/>
              </a:cxn>
              <a:cxn ang="0">
                <a:pos x="54" y="18"/>
              </a:cxn>
              <a:cxn ang="0">
                <a:pos x="60" y="18"/>
              </a:cxn>
              <a:cxn ang="0">
                <a:pos x="66" y="18"/>
              </a:cxn>
              <a:cxn ang="0">
                <a:pos x="72" y="6"/>
              </a:cxn>
              <a:cxn ang="0">
                <a:pos x="84" y="6"/>
              </a:cxn>
              <a:cxn ang="0">
                <a:pos x="108" y="18"/>
              </a:cxn>
              <a:cxn ang="0">
                <a:pos x="114" y="12"/>
              </a:cxn>
              <a:cxn ang="0">
                <a:pos x="132" y="6"/>
              </a:cxn>
              <a:cxn ang="0">
                <a:pos x="138" y="0"/>
              </a:cxn>
              <a:cxn ang="0">
                <a:pos x="156" y="6"/>
              </a:cxn>
              <a:cxn ang="0">
                <a:pos x="156" y="6"/>
              </a:cxn>
            </a:cxnLst>
            <a:rect l="0" t="0" r="r" b="b"/>
            <a:pathLst>
              <a:path w="186" h="54">
                <a:moveTo>
                  <a:pt x="156" y="6"/>
                </a:moveTo>
                <a:lnTo>
                  <a:pt x="168" y="12"/>
                </a:lnTo>
                <a:lnTo>
                  <a:pt x="162" y="12"/>
                </a:lnTo>
                <a:lnTo>
                  <a:pt x="174" y="12"/>
                </a:lnTo>
                <a:lnTo>
                  <a:pt x="168" y="18"/>
                </a:lnTo>
                <a:lnTo>
                  <a:pt x="174" y="12"/>
                </a:lnTo>
                <a:lnTo>
                  <a:pt x="186" y="18"/>
                </a:lnTo>
                <a:lnTo>
                  <a:pt x="180" y="24"/>
                </a:lnTo>
                <a:lnTo>
                  <a:pt x="186" y="24"/>
                </a:lnTo>
                <a:lnTo>
                  <a:pt x="180" y="24"/>
                </a:lnTo>
                <a:lnTo>
                  <a:pt x="186" y="24"/>
                </a:lnTo>
                <a:lnTo>
                  <a:pt x="180" y="24"/>
                </a:lnTo>
                <a:lnTo>
                  <a:pt x="180" y="30"/>
                </a:lnTo>
                <a:lnTo>
                  <a:pt x="174" y="30"/>
                </a:lnTo>
                <a:lnTo>
                  <a:pt x="180" y="30"/>
                </a:lnTo>
                <a:lnTo>
                  <a:pt x="168" y="30"/>
                </a:lnTo>
                <a:lnTo>
                  <a:pt x="168" y="36"/>
                </a:lnTo>
                <a:lnTo>
                  <a:pt x="162" y="36"/>
                </a:lnTo>
                <a:lnTo>
                  <a:pt x="156" y="36"/>
                </a:lnTo>
                <a:lnTo>
                  <a:pt x="138" y="48"/>
                </a:lnTo>
                <a:lnTo>
                  <a:pt x="114" y="48"/>
                </a:lnTo>
                <a:lnTo>
                  <a:pt x="114" y="54"/>
                </a:lnTo>
                <a:lnTo>
                  <a:pt x="96" y="54"/>
                </a:lnTo>
                <a:lnTo>
                  <a:pt x="72" y="54"/>
                </a:lnTo>
                <a:lnTo>
                  <a:pt x="66" y="48"/>
                </a:lnTo>
                <a:lnTo>
                  <a:pt x="72" y="48"/>
                </a:lnTo>
                <a:lnTo>
                  <a:pt x="54" y="42"/>
                </a:lnTo>
                <a:lnTo>
                  <a:pt x="30" y="48"/>
                </a:lnTo>
                <a:lnTo>
                  <a:pt x="30" y="42"/>
                </a:lnTo>
                <a:lnTo>
                  <a:pt x="42" y="42"/>
                </a:lnTo>
                <a:lnTo>
                  <a:pt x="48" y="42"/>
                </a:lnTo>
                <a:lnTo>
                  <a:pt x="42" y="42"/>
                </a:lnTo>
                <a:lnTo>
                  <a:pt x="48" y="36"/>
                </a:lnTo>
                <a:lnTo>
                  <a:pt x="54" y="36"/>
                </a:lnTo>
                <a:lnTo>
                  <a:pt x="42" y="36"/>
                </a:lnTo>
                <a:lnTo>
                  <a:pt x="48" y="36"/>
                </a:lnTo>
                <a:lnTo>
                  <a:pt x="36" y="36"/>
                </a:lnTo>
                <a:lnTo>
                  <a:pt x="36" y="30"/>
                </a:lnTo>
                <a:lnTo>
                  <a:pt x="12" y="30"/>
                </a:lnTo>
                <a:lnTo>
                  <a:pt x="6" y="30"/>
                </a:lnTo>
                <a:lnTo>
                  <a:pt x="48" y="24"/>
                </a:lnTo>
                <a:lnTo>
                  <a:pt x="30" y="24"/>
                </a:lnTo>
                <a:lnTo>
                  <a:pt x="48" y="18"/>
                </a:lnTo>
                <a:lnTo>
                  <a:pt x="36" y="18"/>
                </a:lnTo>
                <a:lnTo>
                  <a:pt x="42" y="18"/>
                </a:lnTo>
                <a:lnTo>
                  <a:pt x="12" y="18"/>
                </a:lnTo>
                <a:lnTo>
                  <a:pt x="0" y="18"/>
                </a:lnTo>
                <a:lnTo>
                  <a:pt x="6" y="18"/>
                </a:lnTo>
                <a:lnTo>
                  <a:pt x="12" y="18"/>
                </a:lnTo>
                <a:lnTo>
                  <a:pt x="6" y="18"/>
                </a:lnTo>
                <a:lnTo>
                  <a:pt x="12" y="18"/>
                </a:lnTo>
                <a:lnTo>
                  <a:pt x="6" y="12"/>
                </a:lnTo>
                <a:lnTo>
                  <a:pt x="18" y="18"/>
                </a:lnTo>
                <a:lnTo>
                  <a:pt x="24" y="12"/>
                </a:lnTo>
                <a:lnTo>
                  <a:pt x="18" y="12"/>
                </a:lnTo>
                <a:lnTo>
                  <a:pt x="12" y="12"/>
                </a:lnTo>
                <a:lnTo>
                  <a:pt x="24" y="12"/>
                </a:lnTo>
                <a:lnTo>
                  <a:pt x="12" y="12"/>
                </a:lnTo>
                <a:lnTo>
                  <a:pt x="18" y="12"/>
                </a:lnTo>
                <a:lnTo>
                  <a:pt x="12" y="6"/>
                </a:lnTo>
                <a:lnTo>
                  <a:pt x="18" y="6"/>
                </a:lnTo>
                <a:lnTo>
                  <a:pt x="30" y="12"/>
                </a:lnTo>
                <a:lnTo>
                  <a:pt x="36" y="12"/>
                </a:lnTo>
                <a:lnTo>
                  <a:pt x="36" y="6"/>
                </a:lnTo>
                <a:lnTo>
                  <a:pt x="24" y="6"/>
                </a:lnTo>
                <a:lnTo>
                  <a:pt x="36" y="6"/>
                </a:lnTo>
                <a:lnTo>
                  <a:pt x="24" y="0"/>
                </a:lnTo>
                <a:lnTo>
                  <a:pt x="36" y="0"/>
                </a:lnTo>
                <a:lnTo>
                  <a:pt x="48" y="12"/>
                </a:lnTo>
                <a:lnTo>
                  <a:pt x="54" y="12"/>
                </a:lnTo>
                <a:lnTo>
                  <a:pt x="48" y="12"/>
                </a:lnTo>
                <a:lnTo>
                  <a:pt x="54" y="12"/>
                </a:lnTo>
                <a:lnTo>
                  <a:pt x="48" y="12"/>
                </a:lnTo>
                <a:lnTo>
                  <a:pt x="54" y="18"/>
                </a:lnTo>
                <a:lnTo>
                  <a:pt x="60" y="24"/>
                </a:lnTo>
                <a:lnTo>
                  <a:pt x="60" y="18"/>
                </a:lnTo>
                <a:lnTo>
                  <a:pt x="66" y="12"/>
                </a:lnTo>
                <a:lnTo>
                  <a:pt x="66" y="18"/>
                </a:lnTo>
                <a:lnTo>
                  <a:pt x="72" y="12"/>
                </a:lnTo>
                <a:lnTo>
                  <a:pt x="72" y="6"/>
                </a:lnTo>
                <a:lnTo>
                  <a:pt x="84" y="12"/>
                </a:lnTo>
                <a:lnTo>
                  <a:pt x="84" y="6"/>
                </a:lnTo>
                <a:lnTo>
                  <a:pt x="96" y="6"/>
                </a:lnTo>
                <a:lnTo>
                  <a:pt x="108" y="18"/>
                </a:lnTo>
                <a:lnTo>
                  <a:pt x="102" y="6"/>
                </a:lnTo>
                <a:lnTo>
                  <a:pt x="114" y="12"/>
                </a:lnTo>
                <a:lnTo>
                  <a:pt x="126" y="6"/>
                </a:lnTo>
                <a:lnTo>
                  <a:pt x="132" y="6"/>
                </a:lnTo>
                <a:lnTo>
                  <a:pt x="138" y="6"/>
                </a:lnTo>
                <a:lnTo>
                  <a:pt x="138" y="0"/>
                </a:lnTo>
                <a:lnTo>
                  <a:pt x="144" y="0"/>
                </a:lnTo>
                <a:lnTo>
                  <a:pt x="156" y="6"/>
                </a:lnTo>
                <a:lnTo>
                  <a:pt x="168" y="0"/>
                </a:lnTo>
                <a:lnTo>
                  <a:pt x="156" y="6"/>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339" name="Freeform 338">
            <a:hlinkClick xmlns:r="http://schemas.openxmlformats.org/officeDocument/2006/relationships" r:id="rId10" tooltip="Luxembourg - 747"/>
          </xdr:cNvPr>
          <xdr:cNvSpPr>
            <a:spLocks/>
          </xdr:cNvSpPr>
        </xdr:nvSpPr>
        <xdr:spPr bwMode="auto">
          <a:xfrm>
            <a:off x="3690" y="858"/>
            <a:ext cx="12" cy="12"/>
          </a:xfrm>
          <a:custGeom>
            <a:avLst/>
            <a:gdLst/>
            <a:ahLst/>
            <a:cxnLst>
              <a:cxn ang="0">
                <a:pos x="12" y="12"/>
              </a:cxn>
              <a:cxn ang="0">
                <a:pos x="0" y="12"/>
              </a:cxn>
              <a:cxn ang="0">
                <a:pos x="6" y="12"/>
              </a:cxn>
              <a:cxn ang="0">
                <a:pos x="0" y="6"/>
              </a:cxn>
              <a:cxn ang="0">
                <a:pos x="6" y="0"/>
              </a:cxn>
              <a:cxn ang="0">
                <a:pos x="6" y="6"/>
              </a:cxn>
              <a:cxn ang="0">
                <a:pos x="12" y="6"/>
              </a:cxn>
              <a:cxn ang="0">
                <a:pos x="12" y="12"/>
              </a:cxn>
            </a:cxnLst>
            <a:rect l="0" t="0" r="r" b="b"/>
            <a:pathLst>
              <a:path w="12" h="12">
                <a:moveTo>
                  <a:pt x="12" y="12"/>
                </a:moveTo>
                <a:lnTo>
                  <a:pt x="0" y="12"/>
                </a:lnTo>
                <a:lnTo>
                  <a:pt x="6" y="12"/>
                </a:lnTo>
                <a:lnTo>
                  <a:pt x="0" y="6"/>
                </a:lnTo>
                <a:lnTo>
                  <a:pt x="6" y="0"/>
                </a:lnTo>
                <a:lnTo>
                  <a:pt x="6" y="6"/>
                </a:lnTo>
                <a:lnTo>
                  <a:pt x="12" y="6"/>
                </a:lnTo>
                <a:lnTo>
                  <a:pt x="12" y="12"/>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340" name="Freeform 339">
            <a:hlinkClick xmlns:r="http://schemas.openxmlformats.org/officeDocument/2006/relationships" r:id="rId11" tooltip="Czech Republic - 853"/>
          </xdr:cNvPr>
          <xdr:cNvSpPr>
            <a:spLocks/>
          </xdr:cNvSpPr>
        </xdr:nvSpPr>
        <xdr:spPr bwMode="auto">
          <a:xfrm>
            <a:off x="3798" y="846"/>
            <a:ext cx="114" cy="42"/>
          </a:xfrm>
          <a:custGeom>
            <a:avLst/>
            <a:gdLst/>
            <a:ahLst/>
            <a:cxnLst>
              <a:cxn ang="0">
                <a:pos x="114" y="24"/>
              </a:cxn>
              <a:cxn ang="0">
                <a:pos x="108" y="24"/>
              </a:cxn>
              <a:cxn ang="0">
                <a:pos x="96" y="36"/>
              </a:cxn>
              <a:cxn ang="0">
                <a:pos x="84" y="36"/>
              </a:cxn>
              <a:cxn ang="0">
                <a:pos x="84" y="42"/>
              </a:cxn>
              <a:cxn ang="0">
                <a:pos x="72" y="36"/>
              </a:cxn>
              <a:cxn ang="0">
                <a:pos x="66" y="36"/>
              </a:cxn>
              <a:cxn ang="0">
                <a:pos x="48" y="30"/>
              </a:cxn>
              <a:cxn ang="0">
                <a:pos x="42" y="42"/>
              </a:cxn>
              <a:cxn ang="0">
                <a:pos x="30" y="36"/>
              </a:cxn>
              <a:cxn ang="0">
                <a:pos x="12" y="24"/>
              </a:cxn>
              <a:cxn ang="0">
                <a:pos x="6" y="24"/>
              </a:cxn>
              <a:cxn ang="0">
                <a:pos x="6" y="18"/>
              </a:cxn>
              <a:cxn ang="0">
                <a:pos x="0" y="12"/>
              </a:cxn>
              <a:cxn ang="0">
                <a:pos x="6" y="12"/>
              </a:cxn>
              <a:cxn ang="0">
                <a:pos x="18" y="12"/>
              </a:cxn>
              <a:cxn ang="0">
                <a:pos x="36" y="0"/>
              </a:cxn>
              <a:cxn ang="0">
                <a:pos x="48" y="0"/>
              </a:cxn>
              <a:cxn ang="0">
                <a:pos x="54" y="0"/>
              </a:cxn>
              <a:cxn ang="0">
                <a:pos x="72" y="6"/>
              </a:cxn>
              <a:cxn ang="0">
                <a:pos x="72" y="12"/>
              </a:cxn>
              <a:cxn ang="0">
                <a:pos x="78" y="12"/>
              </a:cxn>
              <a:cxn ang="0">
                <a:pos x="84" y="12"/>
              </a:cxn>
              <a:cxn ang="0">
                <a:pos x="96" y="12"/>
              </a:cxn>
              <a:cxn ang="0">
                <a:pos x="108" y="18"/>
              </a:cxn>
              <a:cxn ang="0">
                <a:pos x="114" y="24"/>
              </a:cxn>
            </a:cxnLst>
            <a:rect l="0" t="0" r="r" b="b"/>
            <a:pathLst>
              <a:path w="114" h="42">
                <a:moveTo>
                  <a:pt x="114" y="24"/>
                </a:moveTo>
                <a:lnTo>
                  <a:pt x="108" y="24"/>
                </a:lnTo>
                <a:lnTo>
                  <a:pt x="96" y="36"/>
                </a:lnTo>
                <a:lnTo>
                  <a:pt x="84" y="36"/>
                </a:lnTo>
                <a:lnTo>
                  <a:pt x="84" y="42"/>
                </a:lnTo>
                <a:lnTo>
                  <a:pt x="72" y="36"/>
                </a:lnTo>
                <a:lnTo>
                  <a:pt x="66" y="36"/>
                </a:lnTo>
                <a:lnTo>
                  <a:pt x="48" y="30"/>
                </a:lnTo>
                <a:lnTo>
                  <a:pt x="42" y="42"/>
                </a:lnTo>
                <a:lnTo>
                  <a:pt x="30" y="36"/>
                </a:lnTo>
                <a:lnTo>
                  <a:pt x="12" y="24"/>
                </a:lnTo>
                <a:lnTo>
                  <a:pt x="6" y="24"/>
                </a:lnTo>
                <a:lnTo>
                  <a:pt x="6" y="18"/>
                </a:lnTo>
                <a:lnTo>
                  <a:pt x="0" y="12"/>
                </a:lnTo>
                <a:lnTo>
                  <a:pt x="6" y="12"/>
                </a:lnTo>
                <a:lnTo>
                  <a:pt x="18" y="12"/>
                </a:lnTo>
                <a:lnTo>
                  <a:pt x="36" y="0"/>
                </a:lnTo>
                <a:lnTo>
                  <a:pt x="48" y="0"/>
                </a:lnTo>
                <a:lnTo>
                  <a:pt x="54" y="0"/>
                </a:lnTo>
                <a:lnTo>
                  <a:pt x="72" y="6"/>
                </a:lnTo>
                <a:lnTo>
                  <a:pt x="72" y="12"/>
                </a:lnTo>
                <a:lnTo>
                  <a:pt x="78" y="12"/>
                </a:lnTo>
                <a:lnTo>
                  <a:pt x="84" y="12"/>
                </a:lnTo>
                <a:lnTo>
                  <a:pt x="96" y="12"/>
                </a:lnTo>
                <a:lnTo>
                  <a:pt x="108" y="18"/>
                </a:lnTo>
                <a:lnTo>
                  <a:pt x="114" y="24"/>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341" name="Freeform 340">
            <a:hlinkClick xmlns:r="http://schemas.openxmlformats.org/officeDocument/2006/relationships" r:id="rId12" tooltip="Guatemala - 860"/>
          </xdr:cNvPr>
          <xdr:cNvSpPr>
            <a:spLocks/>
          </xdr:cNvSpPr>
        </xdr:nvSpPr>
        <xdr:spPr bwMode="auto">
          <a:xfrm>
            <a:off x="2034" y="1404"/>
            <a:ext cx="72" cy="72"/>
          </a:xfrm>
          <a:custGeom>
            <a:avLst/>
            <a:gdLst/>
            <a:ahLst/>
            <a:cxnLst>
              <a:cxn ang="0">
                <a:pos x="48" y="60"/>
              </a:cxn>
              <a:cxn ang="0">
                <a:pos x="48" y="66"/>
              </a:cxn>
              <a:cxn ang="0">
                <a:pos x="36" y="72"/>
              </a:cxn>
              <a:cxn ang="0">
                <a:pos x="18" y="66"/>
              </a:cxn>
              <a:cxn ang="0">
                <a:pos x="0" y="54"/>
              </a:cxn>
              <a:cxn ang="0">
                <a:pos x="6" y="48"/>
              </a:cxn>
              <a:cxn ang="0">
                <a:pos x="0" y="42"/>
              </a:cxn>
              <a:cxn ang="0">
                <a:pos x="12" y="30"/>
              </a:cxn>
              <a:cxn ang="0">
                <a:pos x="30" y="30"/>
              </a:cxn>
              <a:cxn ang="0">
                <a:pos x="30" y="24"/>
              </a:cxn>
              <a:cxn ang="0">
                <a:pos x="18" y="12"/>
              </a:cxn>
              <a:cxn ang="0">
                <a:pos x="24" y="12"/>
              </a:cxn>
              <a:cxn ang="0">
                <a:pos x="24" y="0"/>
              </a:cxn>
              <a:cxn ang="0">
                <a:pos x="54" y="0"/>
              </a:cxn>
              <a:cxn ang="0">
                <a:pos x="54" y="36"/>
              </a:cxn>
              <a:cxn ang="0">
                <a:pos x="60" y="36"/>
              </a:cxn>
              <a:cxn ang="0">
                <a:pos x="72" y="36"/>
              </a:cxn>
              <a:cxn ang="0">
                <a:pos x="54" y="48"/>
              </a:cxn>
              <a:cxn ang="0">
                <a:pos x="54" y="54"/>
              </a:cxn>
              <a:cxn ang="0">
                <a:pos x="48" y="60"/>
              </a:cxn>
            </a:cxnLst>
            <a:rect l="0" t="0" r="r" b="b"/>
            <a:pathLst>
              <a:path w="72" h="72">
                <a:moveTo>
                  <a:pt x="48" y="60"/>
                </a:moveTo>
                <a:lnTo>
                  <a:pt x="48" y="66"/>
                </a:lnTo>
                <a:lnTo>
                  <a:pt x="36" y="72"/>
                </a:lnTo>
                <a:lnTo>
                  <a:pt x="18" y="66"/>
                </a:lnTo>
                <a:lnTo>
                  <a:pt x="0" y="54"/>
                </a:lnTo>
                <a:lnTo>
                  <a:pt x="6" y="48"/>
                </a:lnTo>
                <a:lnTo>
                  <a:pt x="0" y="42"/>
                </a:lnTo>
                <a:lnTo>
                  <a:pt x="12" y="30"/>
                </a:lnTo>
                <a:lnTo>
                  <a:pt x="30" y="30"/>
                </a:lnTo>
                <a:lnTo>
                  <a:pt x="30" y="24"/>
                </a:lnTo>
                <a:lnTo>
                  <a:pt x="18" y="12"/>
                </a:lnTo>
                <a:lnTo>
                  <a:pt x="24" y="12"/>
                </a:lnTo>
                <a:lnTo>
                  <a:pt x="24" y="0"/>
                </a:lnTo>
                <a:lnTo>
                  <a:pt x="54" y="0"/>
                </a:lnTo>
                <a:lnTo>
                  <a:pt x="54" y="36"/>
                </a:lnTo>
                <a:lnTo>
                  <a:pt x="60" y="36"/>
                </a:lnTo>
                <a:lnTo>
                  <a:pt x="72" y="36"/>
                </a:lnTo>
                <a:lnTo>
                  <a:pt x="54" y="48"/>
                </a:lnTo>
                <a:lnTo>
                  <a:pt x="54" y="54"/>
                </a:lnTo>
                <a:lnTo>
                  <a:pt x="48" y="60"/>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342" name="Freeform 341">
            <a:hlinkClick xmlns:r="http://schemas.openxmlformats.org/officeDocument/2006/relationships" r:id="rId13" tooltip="Tajikistan - 897"/>
          </xdr:cNvPr>
          <xdr:cNvSpPr>
            <a:spLocks/>
          </xdr:cNvSpPr>
        </xdr:nvSpPr>
        <xdr:spPr bwMode="auto">
          <a:xfrm>
            <a:off x="4734" y="1014"/>
            <a:ext cx="132" cy="72"/>
          </a:xfrm>
          <a:custGeom>
            <a:avLst/>
            <a:gdLst/>
            <a:ahLst/>
            <a:cxnLst>
              <a:cxn ang="0">
                <a:pos x="6" y="66"/>
              </a:cxn>
              <a:cxn ang="0">
                <a:pos x="6" y="60"/>
              </a:cxn>
              <a:cxn ang="0">
                <a:pos x="18" y="48"/>
              </a:cxn>
              <a:cxn ang="0">
                <a:pos x="12" y="42"/>
              </a:cxn>
              <a:cxn ang="0">
                <a:pos x="12" y="36"/>
              </a:cxn>
              <a:cxn ang="0">
                <a:pos x="6" y="36"/>
              </a:cxn>
              <a:cxn ang="0">
                <a:pos x="6" y="30"/>
              </a:cxn>
              <a:cxn ang="0">
                <a:pos x="0" y="30"/>
              </a:cxn>
              <a:cxn ang="0">
                <a:pos x="0" y="24"/>
              </a:cxn>
              <a:cxn ang="0">
                <a:pos x="6" y="24"/>
              </a:cxn>
              <a:cxn ang="0">
                <a:pos x="18" y="24"/>
              </a:cxn>
              <a:cxn ang="0">
                <a:pos x="18" y="18"/>
              </a:cxn>
              <a:cxn ang="0">
                <a:pos x="24" y="18"/>
              </a:cxn>
              <a:cxn ang="0">
                <a:pos x="18" y="12"/>
              </a:cxn>
              <a:cxn ang="0">
                <a:pos x="30" y="12"/>
              </a:cxn>
              <a:cxn ang="0">
                <a:pos x="30" y="6"/>
              </a:cxn>
              <a:cxn ang="0">
                <a:pos x="36" y="6"/>
              </a:cxn>
              <a:cxn ang="0">
                <a:pos x="48" y="0"/>
              </a:cxn>
              <a:cxn ang="0">
                <a:pos x="54" y="6"/>
              </a:cxn>
              <a:cxn ang="0">
                <a:pos x="48" y="12"/>
              </a:cxn>
              <a:cxn ang="0">
                <a:pos x="54" y="12"/>
              </a:cxn>
              <a:cxn ang="0">
                <a:pos x="60" y="12"/>
              </a:cxn>
              <a:cxn ang="0">
                <a:pos x="54" y="18"/>
              </a:cxn>
              <a:cxn ang="0">
                <a:pos x="42" y="12"/>
              </a:cxn>
              <a:cxn ang="0">
                <a:pos x="36" y="18"/>
              </a:cxn>
              <a:cxn ang="0">
                <a:pos x="30" y="18"/>
              </a:cxn>
              <a:cxn ang="0">
                <a:pos x="30" y="24"/>
              </a:cxn>
              <a:cxn ang="0">
                <a:pos x="54" y="24"/>
              </a:cxn>
              <a:cxn ang="0">
                <a:pos x="60" y="30"/>
              </a:cxn>
              <a:cxn ang="0">
                <a:pos x="66" y="24"/>
              </a:cxn>
              <a:cxn ang="0">
                <a:pos x="72" y="24"/>
              </a:cxn>
              <a:cxn ang="0">
                <a:pos x="72" y="30"/>
              </a:cxn>
              <a:cxn ang="0">
                <a:pos x="78" y="30"/>
              </a:cxn>
              <a:cxn ang="0">
                <a:pos x="84" y="30"/>
              </a:cxn>
              <a:cxn ang="0">
                <a:pos x="108" y="24"/>
              </a:cxn>
              <a:cxn ang="0">
                <a:pos x="102" y="30"/>
              </a:cxn>
              <a:cxn ang="0">
                <a:pos x="108" y="36"/>
              </a:cxn>
              <a:cxn ang="0">
                <a:pos x="108" y="42"/>
              </a:cxn>
              <a:cxn ang="0">
                <a:pos x="120" y="36"/>
              </a:cxn>
              <a:cxn ang="0">
                <a:pos x="126" y="42"/>
              </a:cxn>
              <a:cxn ang="0">
                <a:pos x="126" y="54"/>
              </a:cxn>
              <a:cxn ang="0">
                <a:pos x="132" y="60"/>
              </a:cxn>
              <a:cxn ang="0">
                <a:pos x="126" y="66"/>
              </a:cxn>
              <a:cxn ang="0">
                <a:pos x="114" y="60"/>
              </a:cxn>
              <a:cxn ang="0">
                <a:pos x="108" y="66"/>
              </a:cxn>
              <a:cxn ang="0">
                <a:pos x="102" y="60"/>
              </a:cxn>
              <a:cxn ang="0">
                <a:pos x="108" y="60"/>
              </a:cxn>
              <a:cxn ang="0">
                <a:pos x="96" y="60"/>
              </a:cxn>
              <a:cxn ang="0">
                <a:pos x="90" y="66"/>
              </a:cxn>
              <a:cxn ang="0">
                <a:pos x="72" y="72"/>
              </a:cxn>
              <a:cxn ang="0">
                <a:pos x="66" y="66"/>
              </a:cxn>
              <a:cxn ang="0">
                <a:pos x="72" y="54"/>
              </a:cxn>
              <a:cxn ang="0">
                <a:pos x="66" y="54"/>
              </a:cxn>
              <a:cxn ang="0">
                <a:pos x="66" y="48"/>
              </a:cxn>
              <a:cxn ang="0">
                <a:pos x="60" y="42"/>
              </a:cxn>
              <a:cxn ang="0">
                <a:pos x="48" y="54"/>
              </a:cxn>
              <a:cxn ang="0">
                <a:pos x="48" y="60"/>
              </a:cxn>
              <a:cxn ang="0">
                <a:pos x="36" y="60"/>
              </a:cxn>
              <a:cxn ang="0">
                <a:pos x="30" y="66"/>
              </a:cxn>
              <a:cxn ang="0">
                <a:pos x="24" y="60"/>
              </a:cxn>
              <a:cxn ang="0">
                <a:pos x="12" y="72"/>
              </a:cxn>
              <a:cxn ang="0">
                <a:pos x="6" y="66"/>
              </a:cxn>
            </a:cxnLst>
            <a:rect l="0" t="0" r="r" b="b"/>
            <a:pathLst>
              <a:path w="132" h="72">
                <a:moveTo>
                  <a:pt x="6" y="66"/>
                </a:moveTo>
                <a:lnTo>
                  <a:pt x="6" y="60"/>
                </a:lnTo>
                <a:lnTo>
                  <a:pt x="18" y="48"/>
                </a:lnTo>
                <a:lnTo>
                  <a:pt x="12" y="42"/>
                </a:lnTo>
                <a:lnTo>
                  <a:pt x="12" y="36"/>
                </a:lnTo>
                <a:lnTo>
                  <a:pt x="6" y="36"/>
                </a:lnTo>
                <a:lnTo>
                  <a:pt x="6" y="30"/>
                </a:lnTo>
                <a:lnTo>
                  <a:pt x="0" y="30"/>
                </a:lnTo>
                <a:lnTo>
                  <a:pt x="0" y="24"/>
                </a:lnTo>
                <a:lnTo>
                  <a:pt x="6" y="24"/>
                </a:lnTo>
                <a:lnTo>
                  <a:pt x="18" y="24"/>
                </a:lnTo>
                <a:lnTo>
                  <a:pt x="18" y="18"/>
                </a:lnTo>
                <a:lnTo>
                  <a:pt x="24" y="18"/>
                </a:lnTo>
                <a:lnTo>
                  <a:pt x="18" y="12"/>
                </a:lnTo>
                <a:lnTo>
                  <a:pt x="30" y="12"/>
                </a:lnTo>
                <a:lnTo>
                  <a:pt x="30" y="6"/>
                </a:lnTo>
                <a:lnTo>
                  <a:pt x="36" y="6"/>
                </a:lnTo>
                <a:lnTo>
                  <a:pt x="48" y="0"/>
                </a:lnTo>
                <a:lnTo>
                  <a:pt x="54" y="6"/>
                </a:lnTo>
                <a:lnTo>
                  <a:pt x="48" y="12"/>
                </a:lnTo>
                <a:lnTo>
                  <a:pt x="54" y="12"/>
                </a:lnTo>
                <a:lnTo>
                  <a:pt x="60" y="12"/>
                </a:lnTo>
                <a:lnTo>
                  <a:pt x="54" y="18"/>
                </a:lnTo>
                <a:lnTo>
                  <a:pt x="42" y="12"/>
                </a:lnTo>
                <a:lnTo>
                  <a:pt x="36" y="18"/>
                </a:lnTo>
                <a:lnTo>
                  <a:pt x="30" y="18"/>
                </a:lnTo>
                <a:lnTo>
                  <a:pt x="30" y="24"/>
                </a:lnTo>
                <a:lnTo>
                  <a:pt x="54" y="24"/>
                </a:lnTo>
                <a:lnTo>
                  <a:pt x="60" y="30"/>
                </a:lnTo>
                <a:lnTo>
                  <a:pt x="66" y="24"/>
                </a:lnTo>
                <a:lnTo>
                  <a:pt x="72" y="24"/>
                </a:lnTo>
                <a:lnTo>
                  <a:pt x="72" y="30"/>
                </a:lnTo>
                <a:lnTo>
                  <a:pt x="78" y="30"/>
                </a:lnTo>
                <a:lnTo>
                  <a:pt x="84" y="30"/>
                </a:lnTo>
                <a:lnTo>
                  <a:pt x="108" y="24"/>
                </a:lnTo>
                <a:lnTo>
                  <a:pt x="102" y="30"/>
                </a:lnTo>
                <a:lnTo>
                  <a:pt x="108" y="36"/>
                </a:lnTo>
                <a:lnTo>
                  <a:pt x="108" y="42"/>
                </a:lnTo>
                <a:lnTo>
                  <a:pt x="120" y="36"/>
                </a:lnTo>
                <a:lnTo>
                  <a:pt x="126" y="42"/>
                </a:lnTo>
                <a:lnTo>
                  <a:pt x="126" y="54"/>
                </a:lnTo>
                <a:lnTo>
                  <a:pt x="132" y="60"/>
                </a:lnTo>
                <a:lnTo>
                  <a:pt x="126" y="66"/>
                </a:lnTo>
                <a:lnTo>
                  <a:pt x="114" y="60"/>
                </a:lnTo>
                <a:lnTo>
                  <a:pt x="108" y="66"/>
                </a:lnTo>
                <a:lnTo>
                  <a:pt x="102" y="60"/>
                </a:lnTo>
                <a:lnTo>
                  <a:pt x="108" y="60"/>
                </a:lnTo>
                <a:lnTo>
                  <a:pt x="96" y="60"/>
                </a:lnTo>
                <a:lnTo>
                  <a:pt x="90" y="66"/>
                </a:lnTo>
                <a:lnTo>
                  <a:pt x="72" y="72"/>
                </a:lnTo>
                <a:lnTo>
                  <a:pt x="66" y="66"/>
                </a:lnTo>
                <a:lnTo>
                  <a:pt x="72" y="54"/>
                </a:lnTo>
                <a:lnTo>
                  <a:pt x="66" y="54"/>
                </a:lnTo>
                <a:lnTo>
                  <a:pt x="66" y="48"/>
                </a:lnTo>
                <a:lnTo>
                  <a:pt x="60" y="42"/>
                </a:lnTo>
                <a:lnTo>
                  <a:pt x="48" y="54"/>
                </a:lnTo>
                <a:lnTo>
                  <a:pt x="48" y="60"/>
                </a:lnTo>
                <a:lnTo>
                  <a:pt x="36" y="60"/>
                </a:lnTo>
                <a:lnTo>
                  <a:pt x="30" y="66"/>
                </a:lnTo>
                <a:lnTo>
                  <a:pt x="24" y="60"/>
                </a:lnTo>
                <a:lnTo>
                  <a:pt x="12" y="72"/>
                </a:lnTo>
                <a:lnTo>
                  <a:pt x="6" y="66"/>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343" name="Freeform 342">
            <a:hlinkClick xmlns:r="http://schemas.openxmlformats.org/officeDocument/2006/relationships" r:id="rId14" tooltip="Afghanistan - 900"/>
          </xdr:cNvPr>
          <xdr:cNvSpPr>
            <a:spLocks/>
          </xdr:cNvSpPr>
        </xdr:nvSpPr>
        <xdr:spPr bwMode="auto">
          <a:xfrm>
            <a:off x="4614" y="1056"/>
            <a:ext cx="246" cy="156"/>
          </a:xfrm>
          <a:custGeom>
            <a:avLst/>
            <a:gdLst/>
            <a:ahLst/>
            <a:cxnLst>
              <a:cxn ang="0">
                <a:pos x="126" y="24"/>
              </a:cxn>
              <a:cxn ang="0">
                <a:pos x="144" y="18"/>
              </a:cxn>
              <a:cxn ang="0">
                <a:pos x="156" y="18"/>
              </a:cxn>
              <a:cxn ang="0">
                <a:pos x="168" y="12"/>
              </a:cxn>
              <a:cxn ang="0">
                <a:pos x="186" y="6"/>
              </a:cxn>
              <a:cxn ang="0">
                <a:pos x="192" y="12"/>
              </a:cxn>
              <a:cxn ang="0">
                <a:pos x="192" y="30"/>
              </a:cxn>
              <a:cxn ang="0">
                <a:pos x="216" y="18"/>
              </a:cxn>
              <a:cxn ang="0">
                <a:pos x="222" y="18"/>
              </a:cxn>
              <a:cxn ang="0">
                <a:pos x="234" y="18"/>
              </a:cxn>
              <a:cxn ang="0">
                <a:pos x="240" y="24"/>
              </a:cxn>
              <a:cxn ang="0">
                <a:pos x="204" y="30"/>
              </a:cxn>
              <a:cxn ang="0">
                <a:pos x="186" y="42"/>
              </a:cxn>
              <a:cxn ang="0">
                <a:pos x="186" y="60"/>
              </a:cxn>
              <a:cxn ang="0">
                <a:pos x="186" y="72"/>
              </a:cxn>
              <a:cxn ang="0">
                <a:pos x="162" y="78"/>
              </a:cxn>
              <a:cxn ang="0">
                <a:pos x="156" y="96"/>
              </a:cxn>
              <a:cxn ang="0">
                <a:pos x="150" y="114"/>
              </a:cxn>
              <a:cxn ang="0">
                <a:pos x="138" y="114"/>
              </a:cxn>
              <a:cxn ang="0">
                <a:pos x="120" y="120"/>
              </a:cxn>
              <a:cxn ang="0">
                <a:pos x="108" y="126"/>
              </a:cxn>
              <a:cxn ang="0">
                <a:pos x="102" y="144"/>
              </a:cxn>
              <a:cxn ang="0">
                <a:pos x="36" y="156"/>
              </a:cxn>
              <a:cxn ang="0">
                <a:pos x="24" y="126"/>
              </a:cxn>
              <a:cxn ang="0">
                <a:pos x="6" y="120"/>
              </a:cxn>
              <a:cxn ang="0">
                <a:pos x="6" y="90"/>
              </a:cxn>
              <a:cxn ang="0">
                <a:pos x="0" y="84"/>
              </a:cxn>
              <a:cxn ang="0">
                <a:pos x="12" y="72"/>
              </a:cxn>
              <a:cxn ang="0">
                <a:pos x="12" y="60"/>
              </a:cxn>
              <a:cxn ang="0">
                <a:pos x="30" y="54"/>
              </a:cxn>
              <a:cxn ang="0">
                <a:pos x="42" y="54"/>
              </a:cxn>
              <a:cxn ang="0">
                <a:pos x="48" y="42"/>
              </a:cxn>
              <a:cxn ang="0">
                <a:pos x="78" y="24"/>
              </a:cxn>
              <a:cxn ang="0">
                <a:pos x="102" y="18"/>
              </a:cxn>
            </a:cxnLst>
            <a:rect l="0" t="0" r="r" b="b"/>
            <a:pathLst>
              <a:path w="246" h="156">
                <a:moveTo>
                  <a:pt x="102" y="18"/>
                </a:moveTo>
                <a:lnTo>
                  <a:pt x="126" y="24"/>
                </a:lnTo>
                <a:lnTo>
                  <a:pt x="132" y="30"/>
                </a:lnTo>
                <a:lnTo>
                  <a:pt x="144" y="18"/>
                </a:lnTo>
                <a:lnTo>
                  <a:pt x="150" y="24"/>
                </a:lnTo>
                <a:lnTo>
                  <a:pt x="156" y="18"/>
                </a:lnTo>
                <a:lnTo>
                  <a:pt x="168" y="18"/>
                </a:lnTo>
                <a:lnTo>
                  <a:pt x="168" y="12"/>
                </a:lnTo>
                <a:lnTo>
                  <a:pt x="180" y="0"/>
                </a:lnTo>
                <a:lnTo>
                  <a:pt x="186" y="6"/>
                </a:lnTo>
                <a:lnTo>
                  <a:pt x="186" y="12"/>
                </a:lnTo>
                <a:lnTo>
                  <a:pt x="192" y="12"/>
                </a:lnTo>
                <a:lnTo>
                  <a:pt x="186" y="24"/>
                </a:lnTo>
                <a:lnTo>
                  <a:pt x="192" y="30"/>
                </a:lnTo>
                <a:lnTo>
                  <a:pt x="210" y="24"/>
                </a:lnTo>
                <a:lnTo>
                  <a:pt x="216" y="18"/>
                </a:lnTo>
                <a:lnTo>
                  <a:pt x="228" y="18"/>
                </a:lnTo>
                <a:lnTo>
                  <a:pt x="222" y="18"/>
                </a:lnTo>
                <a:lnTo>
                  <a:pt x="228" y="24"/>
                </a:lnTo>
                <a:lnTo>
                  <a:pt x="234" y="18"/>
                </a:lnTo>
                <a:lnTo>
                  <a:pt x="246" y="24"/>
                </a:lnTo>
                <a:lnTo>
                  <a:pt x="240" y="24"/>
                </a:lnTo>
                <a:lnTo>
                  <a:pt x="228" y="30"/>
                </a:lnTo>
                <a:lnTo>
                  <a:pt x="204" y="30"/>
                </a:lnTo>
                <a:lnTo>
                  <a:pt x="192" y="36"/>
                </a:lnTo>
                <a:lnTo>
                  <a:pt x="186" y="42"/>
                </a:lnTo>
                <a:lnTo>
                  <a:pt x="192" y="54"/>
                </a:lnTo>
                <a:lnTo>
                  <a:pt x="186" y="60"/>
                </a:lnTo>
                <a:lnTo>
                  <a:pt x="180" y="66"/>
                </a:lnTo>
                <a:lnTo>
                  <a:pt x="186" y="72"/>
                </a:lnTo>
                <a:lnTo>
                  <a:pt x="180" y="72"/>
                </a:lnTo>
                <a:lnTo>
                  <a:pt x="162" y="78"/>
                </a:lnTo>
                <a:lnTo>
                  <a:pt x="168" y="90"/>
                </a:lnTo>
                <a:lnTo>
                  <a:pt x="156" y="96"/>
                </a:lnTo>
                <a:lnTo>
                  <a:pt x="150" y="102"/>
                </a:lnTo>
                <a:lnTo>
                  <a:pt x="150" y="114"/>
                </a:lnTo>
                <a:lnTo>
                  <a:pt x="144" y="114"/>
                </a:lnTo>
                <a:lnTo>
                  <a:pt x="138" y="114"/>
                </a:lnTo>
                <a:lnTo>
                  <a:pt x="132" y="114"/>
                </a:lnTo>
                <a:lnTo>
                  <a:pt x="120" y="120"/>
                </a:lnTo>
                <a:lnTo>
                  <a:pt x="126" y="120"/>
                </a:lnTo>
                <a:lnTo>
                  <a:pt x="108" y="126"/>
                </a:lnTo>
                <a:lnTo>
                  <a:pt x="102" y="126"/>
                </a:lnTo>
                <a:lnTo>
                  <a:pt x="102" y="144"/>
                </a:lnTo>
                <a:lnTo>
                  <a:pt x="66" y="156"/>
                </a:lnTo>
                <a:lnTo>
                  <a:pt x="36" y="156"/>
                </a:lnTo>
                <a:lnTo>
                  <a:pt x="12" y="144"/>
                </a:lnTo>
                <a:lnTo>
                  <a:pt x="24" y="126"/>
                </a:lnTo>
                <a:lnTo>
                  <a:pt x="24" y="120"/>
                </a:lnTo>
                <a:lnTo>
                  <a:pt x="6" y="120"/>
                </a:lnTo>
                <a:lnTo>
                  <a:pt x="12" y="108"/>
                </a:lnTo>
                <a:lnTo>
                  <a:pt x="6" y="90"/>
                </a:lnTo>
                <a:lnTo>
                  <a:pt x="12" y="84"/>
                </a:lnTo>
                <a:lnTo>
                  <a:pt x="0" y="84"/>
                </a:lnTo>
                <a:lnTo>
                  <a:pt x="0" y="72"/>
                </a:lnTo>
                <a:lnTo>
                  <a:pt x="12" y="72"/>
                </a:lnTo>
                <a:lnTo>
                  <a:pt x="6" y="66"/>
                </a:lnTo>
                <a:lnTo>
                  <a:pt x="12" y="60"/>
                </a:lnTo>
                <a:lnTo>
                  <a:pt x="18" y="48"/>
                </a:lnTo>
                <a:lnTo>
                  <a:pt x="30" y="54"/>
                </a:lnTo>
                <a:lnTo>
                  <a:pt x="30" y="60"/>
                </a:lnTo>
                <a:lnTo>
                  <a:pt x="42" y="54"/>
                </a:lnTo>
                <a:lnTo>
                  <a:pt x="48" y="54"/>
                </a:lnTo>
                <a:lnTo>
                  <a:pt x="48" y="42"/>
                </a:lnTo>
                <a:lnTo>
                  <a:pt x="72" y="36"/>
                </a:lnTo>
                <a:lnTo>
                  <a:pt x="78" y="24"/>
                </a:lnTo>
                <a:lnTo>
                  <a:pt x="90" y="18"/>
                </a:lnTo>
                <a:lnTo>
                  <a:pt x="102" y="18"/>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344" name="Freeform 343">
            <a:hlinkClick xmlns:r="http://schemas.openxmlformats.org/officeDocument/2006/relationships" r:id="rId15" tooltip="Mozambique - 930"/>
          </xdr:cNvPr>
          <xdr:cNvSpPr>
            <a:spLocks/>
          </xdr:cNvSpPr>
        </xdr:nvSpPr>
        <xdr:spPr bwMode="auto">
          <a:xfrm>
            <a:off x="4104" y="1884"/>
            <a:ext cx="180" cy="276"/>
          </a:xfrm>
          <a:custGeom>
            <a:avLst/>
            <a:gdLst/>
            <a:ahLst/>
            <a:cxnLst>
              <a:cxn ang="0">
                <a:pos x="30" y="240"/>
              </a:cxn>
              <a:cxn ang="0">
                <a:pos x="18" y="204"/>
              </a:cxn>
              <a:cxn ang="0">
                <a:pos x="36" y="180"/>
              </a:cxn>
              <a:cxn ang="0">
                <a:pos x="48" y="162"/>
              </a:cxn>
              <a:cxn ang="0">
                <a:pos x="42" y="150"/>
              </a:cxn>
              <a:cxn ang="0">
                <a:pos x="42" y="144"/>
              </a:cxn>
              <a:cxn ang="0">
                <a:pos x="48" y="126"/>
              </a:cxn>
              <a:cxn ang="0">
                <a:pos x="48" y="108"/>
              </a:cxn>
              <a:cxn ang="0">
                <a:pos x="18" y="96"/>
              </a:cxn>
              <a:cxn ang="0">
                <a:pos x="6" y="84"/>
              </a:cxn>
              <a:cxn ang="0">
                <a:pos x="54" y="60"/>
              </a:cxn>
              <a:cxn ang="0">
                <a:pos x="72" y="66"/>
              </a:cxn>
              <a:cxn ang="0">
                <a:pos x="72" y="84"/>
              </a:cxn>
              <a:cxn ang="0">
                <a:pos x="72" y="96"/>
              </a:cxn>
              <a:cxn ang="0">
                <a:pos x="84" y="114"/>
              </a:cxn>
              <a:cxn ang="0">
                <a:pos x="90" y="96"/>
              </a:cxn>
              <a:cxn ang="0">
                <a:pos x="96" y="72"/>
              </a:cxn>
              <a:cxn ang="0">
                <a:pos x="72" y="48"/>
              </a:cxn>
              <a:cxn ang="0">
                <a:pos x="72" y="18"/>
              </a:cxn>
              <a:cxn ang="0">
                <a:pos x="90" y="18"/>
              </a:cxn>
              <a:cxn ang="0">
                <a:pos x="102" y="18"/>
              </a:cxn>
              <a:cxn ang="0">
                <a:pos x="114" y="18"/>
              </a:cxn>
              <a:cxn ang="0">
                <a:pos x="132" y="12"/>
              </a:cxn>
              <a:cxn ang="0">
                <a:pos x="150" y="12"/>
              </a:cxn>
              <a:cxn ang="0">
                <a:pos x="174" y="0"/>
              </a:cxn>
              <a:cxn ang="0">
                <a:pos x="174" y="12"/>
              </a:cxn>
              <a:cxn ang="0">
                <a:pos x="174" y="42"/>
              </a:cxn>
              <a:cxn ang="0">
                <a:pos x="180" y="60"/>
              </a:cxn>
              <a:cxn ang="0">
                <a:pos x="180" y="66"/>
              </a:cxn>
              <a:cxn ang="0">
                <a:pos x="174" y="78"/>
              </a:cxn>
              <a:cxn ang="0">
                <a:pos x="174" y="84"/>
              </a:cxn>
              <a:cxn ang="0">
                <a:pos x="150" y="108"/>
              </a:cxn>
              <a:cxn ang="0">
                <a:pos x="114" y="126"/>
              </a:cxn>
              <a:cxn ang="0">
                <a:pos x="102" y="138"/>
              </a:cxn>
              <a:cxn ang="0">
                <a:pos x="72" y="156"/>
              </a:cxn>
              <a:cxn ang="0">
                <a:pos x="78" y="168"/>
              </a:cxn>
              <a:cxn ang="0">
                <a:pos x="84" y="204"/>
              </a:cxn>
              <a:cxn ang="0">
                <a:pos x="90" y="198"/>
              </a:cxn>
              <a:cxn ang="0">
                <a:pos x="84" y="228"/>
              </a:cxn>
              <a:cxn ang="0">
                <a:pos x="84" y="240"/>
              </a:cxn>
              <a:cxn ang="0">
                <a:pos x="42" y="264"/>
              </a:cxn>
              <a:cxn ang="0">
                <a:pos x="48" y="264"/>
              </a:cxn>
              <a:cxn ang="0">
                <a:pos x="30" y="276"/>
              </a:cxn>
              <a:cxn ang="0">
                <a:pos x="72" y="24"/>
              </a:cxn>
              <a:cxn ang="0">
                <a:pos x="78" y="24"/>
              </a:cxn>
            </a:cxnLst>
            <a:rect l="0" t="0" r="r" b="b"/>
            <a:pathLst>
              <a:path w="180" h="276">
                <a:moveTo>
                  <a:pt x="30" y="264"/>
                </a:moveTo>
                <a:lnTo>
                  <a:pt x="30" y="240"/>
                </a:lnTo>
                <a:lnTo>
                  <a:pt x="24" y="222"/>
                </a:lnTo>
                <a:lnTo>
                  <a:pt x="18" y="204"/>
                </a:lnTo>
                <a:lnTo>
                  <a:pt x="42" y="180"/>
                </a:lnTo>
                <a:lnTo>
                  <a:pt x="36" y="180"/>
                </a:lnTo>
                <a:lnTo>
                  <a:pt x="42" y="174"/>
                </a:lnTo>
                <a:lnTo>
                  <a:pt x="48" y="162"/>
                </a:lnTo>
                <a:lnTo>
                  <a:pt x="48" y="156"/>
                </a:lnTo>
                <a:lnTo>
                  <a:pt x="42" y="150"/>
                </a:lnTo>
                <a:lnTo>
                  <a:pt x="48" y="144"/>
                </a:lnTo>
                <a:lnTo>
                  <a:pt x="42" y="144"/>
                </a:lnTo>
                <a:lnTo>
                  <a:pt x="48" y="132"/>
                </a:lnTo>
                <a:lnTo>
                  <a:pt x="48" y="126"/>
                </a:lnTo>
                <a:lnTo>
                  <a:pt x="48" y="120"/>
                </a:lnTo>
                <a:lnTo>
                  <a:pt x="48" y="108"/>
                </a:lnTo>
                <a:lnTo>
                  <a:pt x="30" y="102"/>
                </a:lnTo>
                <a:lnTo>
                  <a:pt x="18" y="96"/>
                </a:lnTo>
                <a:lnTo>
                  <a:pt x="6" y="96"/>
                </a:lnTo>
                <a:lnTo>
                  <a:pt x="6" y="84"/>
                </a:lnTo>
                <a:lnTo>
                  <a:pt x="0" y="78"/>
                </a:lnTo>
                <a:lnTo>
                  <a:pt x="54" y="60"/>
                </a:lnTo>
                <a:lnTo>
                  <a:pt x="60" y="66"/>
                </a:lnTo>
                <a:lnTo>
                  <a:pt x="72" y="66"/>
                </a:lnTo>
                <a:lnTo>
                  <a:pt x="72" y="72"/>
                </a:lnTo>
                <a:lnTo>
                  <a:pt x="72" y="84"/>
                </a:lnTo>
                <a:lnTo>
                  <a:pt x="72" y="90"/>
                </a:lnTo>
                <a:lnTo>
                  <a:pt x="72" y="96"/>
                </a:lnTo>
                <a:lnTo>
                  <a:pt x="84" y="108"/>
                </a:lnTo>
                <a:lnTo>
                  <a:pt x="84" y="114"/>
                </a:lnTo>
                <a:lnTo>
                  <a:pt x="84" y="102"/>
                </a:lnTo>
                <a:lnTo>
                  <a:pt x="90" y="96"/>
                </a:lnTo>
                <a:lnTo>
                  <a:pt x="96" y="96"/>
                </a:lnTo>
                <a:lnTo>
                  <a:pt x="96" y="72"/>
                </a:lnTo>
                <a:lnTo>
                  <a:pt x="84" y="54"/>
                </a:lnTo>
                <a:lnTo>
                  <a:pt x="72" y="48"/>
                </a:lnTo>
                <a:lnTo>
                  <a:pt x="72" y="30"/>
                </a:lnTo>
                <a:lnTo>
                  <a:pt x="72" y="18"/>
                </a:lnTo>
                <a:lnTo>
                  <a:pt x="84" y="18"/>
                </a:lnTo>
                <a:lnTo>
                  <a:pt x="90" y="18"/>
                </a:lnTo>
                <a:lnTo>
                  <a:pt x="96" y="18"/>
                </a:lnTo>
                <a:lnTo>
                  <a:pt x="102" y="18"/>
                </a:lnTo>
                <a:lnTo>
                  <a:pt x="108" y="18"/>
                </a:lnTo>
                <a:lnTo>
                  <a:pt x="114" y="18"/>
                </a:lnTo>
                <a:lnTo>
                  <a:pt x="126" y="18"/>
                </a:lnTo>
                <a:lnTo>
                  <a:pt x="132" y="12"/>
                </a:lnTo>
                <a:lnTo>
                  <a:pt x="138" y="18"/>
                </a:lnTo>
                <a:lnTo>
                  <a:pt x="150" y="12"/>
                </a:lnTo>
                <a:lnTo>
                  <a:pt x="156" y="12"/>
                </a:lnTo>
                <a:lnTo>
                  <a:pt x="174" y="0"/>
                </a:lnTo>
                <a:lnTo>
                  <a:pt x="174" y="6"/>
                </a:lnTo>
                <a:lnTo>
                  <a:pt x="174" y="12"/>
                </a:lnTo>
                <a:lnTo>
                  <a:pt x="174" y="36"/>
                </a:lnTo>
                <a:lnTo>
                  <a:pt x="174" y="42"/>
                </a:lnTo>
                <a:lnTo>
                  <a:pt x="174" y="60"/>
                </a:lnTo>
                <a:lnTo>
                  <a:pt x="180" y="60"/>
                </a:lnTo>
                <a:lnTo>
                  <a:pt x="174" y="66"/>
                </a:lnTo>
                <a:lnTo>
                  <a:pt x="180" y="66"/>
                </a:lnTo>
                <a:lnTo>
                  <a:pt x="180" y="72"/>
                </a:lnTo>
                <a:lnTo>
                  <a:pt x="174" y="78"/>
                </a:lnTo>
                <a:lnTo>
                  <a:pt x="180" y="84"/>
                </a:lnTo>
                <a:lnTo>
                  <a:pt x="174" y="84"/>
                </a:lnTo>
                <a:lnTo>
                  <a:pt x="162" y="102"/>
                </a:lnTo>
                <a:lnTo>
                  <a:pt x="150" y="108"/>
                </a:lnTo>
                <a:lnTo>
                  <a:pt x="132" y="120"/>
                </a:lnTo>
                <a:lnTo>
                  <a:pt x="114" y="126"/>
                </a:lnTo>
                <a:lnTo>
                  <a:pt x="102" y="144"/>
                </a:lnTo>
                <a:lnTo>
                  <a:pt x="102" y="138"/>
                </a:lnTo>
                <a:lnTo>
                  <a:pt x="78" y="162"/>
                </a:lnTo>
                <a:lnTo>
                  <a:pt x="72" y="156"/>
                </a:lnTo>
                <a:lnTo>
                  <a:pt x="78" y="156"/>
                </a:lnTo>
                <a:lnTo>
                  <a:pt x="78" y="168"/>
                </a:lnTo>
                <a:lnTo>
                  <a:pt x="84" y="174"/>
                </a:lnTo>
                <a:lnTo>
                  <a:pt x="84" y="204"/>
                </a:lnTo>
                <a:lnTo>
                  <a:pt x="90" y="204"/>
                </a:lnTo>
                <a:lnTo>
                  <a:pt x="90" y="198"/>
                </a:lnTo>
                <a:lnTo>
                  <a:pt x="90" y="210"/>
                </a:lnTo>
                <a:lnTo>
                  <a:pt x="84" y="228"/>
                </a:lnTo>
                <a:lnTo>
                  <a:pt x="90" y="228"/>
                </a:lnTo>
                <a:lnTo>
                  <a:pt x="84" y="240"/>
                </a:lnTo>
                <a:lnTo>
                  <a:pt x="42" y="258"/>
                </a:lnTo>
                <a:lnTo>
                  <a:pt x="42" y="264"/>
                </a:lnTo>
                <a:lnTo>
                  <a:pt x="42" y="270"/>
                </a:lnTo>
                <a:lnTo>
                  <a:pt x="48" y="264"/>
                </a:lnTo>
                <a:lnTo>
                  <a:pt x="48" y="276"/>
                </a:lnTo>
                <a:lnTo>
                  <a:pt x="30" y="276"/>
                </a:lnTo>
                <a:lnTo>
                  <a:pt x="30" y="264"/>
                </a:lnTo>
                <a:lnTo>
                  <a:pt x="72" y="24"/>
                </a:lnTo>
                <a:lnTo>
                  <a:pt x="78" y="30"/>
                </a:lnTo>
                <a:lnTo>
                  <a:pt x="78" y="24"/>
                </a:lnTo>
                <a:lnTo>
                  <a:pt x="30" y="264"/>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345" name="Freeform 344">
            <a:hlinkClick xmlns:r="http://schemas.openxmlformats.org/officeDocument/2006/relationships" r:id="rId16" tooltip="Uzbekistan - 952"/>
          </xdr:cNvPr>
          <xdr:cNvSpPr>
            <a:spLocks/>
          </xdr:cNvSpPr>
        </xdr:nvSpPr>
        <xdr:spPr bwMode="auto">
          <a:xfrm>
            <a:off x="4542" y="936"/>
            <a:ext cx="288" cy="144"/>
          </a:xfrm>
          <a:custGeom>
            <a:avLst/>
            <a:gdLst/>
            <a:ahLst/>
            <a:cxnLst>
              <a:cxn ang="0">
                <a:pos x="174" y="138"/>
              </a:cxn>
              <a:cxn ang="0">
                <a:pos x="162" y="126"/>
              </a:cxn>
              <a:cxn ang="0">
                <a:pos x="108" y="96"/>
              </a:cxn>
              <a:cxn ang="0">
                <a:pos x="96" y="78"/>
              </a:cxn>
              <a:cxn ang="0">
                <a:pos x="66" y="72"/>
              </a:cxn>
              <a:cxn ang="0">
                <a:pos x="72" y="66"/>
              </a:cxn>
              <a:cxn ang="0">
                <a:pos x="54" y="54"/>
              </a:cxn>
              <a:cxn ang="0">
                <a:pos x="36" y="54"/>
              </a:cxn>
              <a:cxn ang="0">
                <a:pos x="30" y="54"/>
              </a:cxn>
              <a:cxn ang="0">
                <a:pos x="24" y="60"/>
              </a:cxn>
              <a:cxn ang="0">
                <a:pos x="18" y="72"/>
              </a:cxn>
              <a:cxn ang="0">
                <a:pos x="0" y="12"/>
              </a:cxn>
              <a:cxn ang="0">
                <a:pos x="84" y="24"/>
              </a:cxn>
              <a:cxn ang="0">
                <a:pos x="120" y="36"/>
              </a:cxn>
              <a:cxn ang="0">
                <a:pos x="150" y="30"/>
              </a:cxn>
              <a:cxn ang="0">
                <a:pos x="162" y="48"/>
              </a:cxn>
              <a:cxn ang="0">
                <a:pos x="168" y="60"/>
              </a:cxn>
              <a:cxn ang="0">
                <a:pos x="180" y="72"/>
              </a:cxn>
              <a:cxn ang="0">
                <a:pos x="204" y="78"/>
              </a:cxn>
              <a:cxn ang="0">
                <a:pos x="210" y="84"/>
              </a:cxn>
              <a:cxn ang="0">
                <a:pos x="222" y="72"/>
              </a:cxn>
              <a:cxn ang="0">
                <a:pos x="258" y="60"/>
              </a:cxn>
              <a:cxn ang="0">
                <a:pos x="246" y="72"/>
              </a:cxn>
              <a:cxn ang="0">
                <a:pos x="258" y="72"/>
              </a:cxn>
              <a:cxn ang="0">
                <a:pos x="264" y="66"/>
              </a:cxn>
              <a:cxn ang="0">
                <a:pos x="270" y="78"/>
              </a:cxn>
              <a:cxn ang="0">
                <a:pos x="282" y="84"/>
              </a:cxn>
              <a:cxn ang="0">
                <a:pos x="276" y="90"/>
              </a:cxn>
              <a:cxn ang="0">
                <a:pos x="264" y="96"/>
              </a:cxn>
              <a:cxn ang="0">
                <a:pos x="252" y="90"/>
              </a:cxn>
              <a:cxn ang="0">
                <a:pos x="240" y="90"/>
              </a:cxn>
              <a:cxn ang="0">
                <a:pos x="240" y="78"/>
              </a:cxn>
              <a:cxn ang="0">
                <a:pos x="222" y="84"/>
              </a:cxn>
              <a:cxn ang="0">
                <a:pos x="210" y="90"/>
              </a:cxn>
              <a:cxn ang="0">
                <a:pos x="210" y="96"/>
              </a:cxn>
              <a:cxn ang="0">
                <a:pos x="198" y="102"/>
              </a:cxn>
              <a:cxn ang="0">
                <a:pos x="192" y="108"/>
              </a:cxn>
              <a:cxn ang="0">
                <a:pos x="198" y="114"/>
              </a:cxn>
              <a:cxn ang="0">
                <a:pos x="204" y="120"/>
              </a:cxn>
              <a:cxn ang="0">
                <a:pos x="198" y="138"/>
              </a:cxn>
            </a:cxnLst>
            <a:rect l="0" t="0" r="r" b="b"/>
            <a:pathLst>
              <a:path w="288" h="144">
                <a:moveTo>
                  <a:pt x="198" y="144"/>
                </a:moveTo>
                <a:lnTo>
                  <a:pt x="174" y="138"/>
                </a:lnTo>
                <a:lnTo>
                  <a:pt x="180" y="126"/>
                </a:lnTo>
                <a:lnTo>
                  <a:pt x="162" y="126"/>
                </a:lnTo>
                <a:lnTo>
                  <a:pt x="126" y="108"/>
                </a:lnTo>
                <a:lnTo>
                  <a:pt x="108" y="96"/>
                </a:lnTo>
                <a:lnTo>
                  <a:pt x="108" y="90"/>
                </a:lnTo>
                <a:lnTo>
                  <a:pt x="96" y="78"/>
                </a:lnTo>
                <a:lnTo>
                  <a:pt x="90" y="72"/>
                </a:lnTo>
                <a:lnTo>
                  <a:pt x="66" y="72"/>
                </a:lnTo>
                <a:lnTo>
                  <a:pt x="66" y="66"/>
                </a:lnTo>
                <a:lnTo>
                  <a:pt x="72" y="66"/>
                </a:lnTo>
                <a:lnTo>
                  <a:pt x="66" y="60"/>
                </a:lnTo>
                <a:lnTo>
                  <a:pt x="54" y="54"/>
                </a:lnTo>
                <a:lnTo>
                  <a:pt x="42" y="48"/>
                </a:lnTo>
                <a:lnTo>
                  <a:pt x="36" y="54"/>
                </a:lnTo>
                <a:lnTo>
                  <a:pt x="42" y="54"/>
                </a:lnTo>
                <a:lnTo>
                  <a:pt x="30" y="54"/>
                </a:lnTo>
                <a:lnTo>
                  <a:pt x="30" y="60"/>
                </a:lnTo>
                <a:lnTo>
                  <a:pt x="24" y="60"/>
                </a:lnTo>
                <a:lnTo>
                  <a:pt x="18" y="60"/>
                </a:lnTo>
                <a:lnTo>
                  <a:pt x="18" y="72"/>
                </a:lnTo>
                <a:lnTo>
                  <a:pt x="0" y="72"/>
                </a:lnTo>
                <a:lnTo>
                  <a:pt x="0" y="12"/>
                </a:lnTo>
                <a:lnTo>
                  <a:pt x="42" y="0"/>
                </a:lnTo>
                <a:lnTo>
                  <a:pt x="84" y="24"/>
                </a:lnTo>
                <a:lnTo>
                  <a:pt x="102" y="36"/>
                </a:lnTo>
                <a:lnTo>
                  <a:pt x="120" y="36"/>
                </a:lnTo>
                <a:lnTo>
                  <a:pt x="144" y="36"/>
                </a:lnTo>
                <a:lnTo>
                  <a:pt x="150" y="30"/>
                </a:lnTo>
                <a:lnTo>
                  <a:pt x="156" y="42"/>
                </a:lnTo>
                <a:lnTo>
                  <a:pt x="162" y="48"/>
                </a:lnTo>
                <a:lnTo>
                  <a:pt x="168" y="42"/>
                </a:lnTo>
                <a:lnTo>
                  <a:pt x="168" y="60"/>
                </a:lnTo>
                <a:lnTo>
                  <a:pt x="174" y="60"/>
                </a:lnTo>
                <a:lnTo>
                  <a:pt x="180" y="72"/>
                </a:lnTo>
                <a:lnTo>
                  <a:pt x="198" y="72"/>
                </a:lnTo>
                <a:lnTo>
                  <a:pt x="204" y="78"/>
                </a:lnTo>
                <a:lnTo>
                  <a:pt x="204" y="84"/>
                </a:lnTo>
                <a:lnTo>
                  <a:pt x="210" y="84"/>
                </a:lnTo>
                <a:lnTo>
                  <a:pt x="210" y="78"/>
                </a:lnTo>
                <a:lnTo>
                  <a:pt x="222" y="72"/>
                </a:lnTo>
                <a:lnTo>
                  <a:pt x="252" y="54"/>
                </a:lnTo>
                <a:lnTo>
                  <a:pt x="258" y="60"/>
                </a:lnTo>
                <a:lnTo>
                  <a:pt x="240" y="72"/>
                </a:lnTo>
                <a:lnTo>
                  <a:pt x="246" y="72"/>
                </a:lnTo>
                <a:lnTo>
                  <a:pt x="258" y="78"/>
                </a:lnTo>
                <a:lnTo>
                  <a:pt x="258" y="72"/>
                </a:lnTo>
                <a:lnTo>
                  <a:pt x="264" y="72"/>
                </a:lnTo>
                <a:lnTo>
                  <a:pt x="264" y="66"/>
                </a:lnTo>
                <a:lnTo>
                  <a:pt x="270" y="72"/>
                </a:lnTo>
                <a:lnTo>
                  <a:pt x="270" y="78"/>
                </a:lnTo>
                <a:lnTo>
                  <a:pt x="288" y="84"/>
                </a:lnTo>
                <a:lnTo>
                  <a:pt x="282" y="84"/>
                </a:lnTo>
                <a:lnTo>
                  <a:pt x="276" y="84"/>
                </a:lnTo>
                <a:lnTo>
                  <a:pt x="276" y="90"/>
                </a:lnTo>
                <a:lnTo>
                  <a:pt x="270" y="84"/>
                </a:lnTo>
                <a:lnTo>
                  <a:pt x="264" y="96"/>
                </a:lnTo>
                <a:lnTo>
                  <a:pt x="258" y="90"/>
                </a:lnTo>
                <a:lnTo>
                  <a:pt x="252" y="90"/>
                </a:lnTo>
                <a:lnTo>
                  <a:pt x="246" y="90"/>
                </a:lnTo>
                <a:lnTo>
                  <a:pt x="240" y="90"/>
                </a:lnTo>
                <a:lnTo>
                  <a:pt x="246" y="84"/>
                </a:lnTo>
                <a:lnTo>
                  <a:pt x="240" y="78"/>
                </a:lnTo>
                <a:lnTo>
                  <a:pt x="228" y="84"/>
                </a:lnTo>
                <a:lnTo>
                  <a:pt x="222" y="84"/>
                </a:lnTo>
                <a:lnTo>
                  <a:pt x="222" y="90"/>
                </a:lnTo>
                <a:lnTo>
                  <a:pt x="210" y="90"/>
                </a:lnTo>
                <a:lnTo>
                  <a:pt x="216" y="96"/>
                </a:lnTo>
                <a:lnTo>
                  <a:pt x="210" y="96"/>
                </a:lnTo>
                <a:lnTo>
                  <a:pt x="210" y="102"/>
                </a:lnTo>
                <a:lnTo>
                  <a:pt x="198" y="102"/>
                </a:lnTo>
                <a:lnTo>
                  <a:pt x="192" y="102"/>
                </a:lnTo>
                <a:lnTo>
                  <a:pt x="192" y="108"/>
                </a:lnTo>
                <a:lnTo>
                  <a:pt x="198" y="108"/>
                </a:lnTo>
                <a:lnTo>
                  <a:pt x="198" y="114"/>
                </a:lnTo>
                <a:lnTo>
                  <a:pt x="204" y="114"/>
                </a:lnTo>
                <a:lnTo>
                  <a:pt x="204" y="120"/>
                </a:lnTo>
                <a:lnTo>
                  <a:pt x="210" y="126"/>
                </a:lnTo>
                <a:lnTo>
                  <a:pt x="198" y="138"/>
                </a:lnTo>
                <a:lnTo>
                  <a:pt x="198" y="144"/>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346" name="Freeform 345">
            <a:hlinkClick xmlns:r="http://schemas.openxmlformats.org/officeDocument/2006/relationships" r:id="rId17" tooltip="Slovakia - 976"/>
          </xdr:cNvPr>
          <xdr:cNvSpPr>
            <a:spLocks/>
          </xdr:cNvSpPr>
        </xdr:nvSpPr>
        <xdr:spPr bwMode="auto">
          <a:xfrm>
            <a:off x="3876" y="870"/>
            <a:ext cx="102" cy="30"/>
          </a:xfrm>
          <a:custGeom>
            <a:avLst/>
            <a:gdLst/>
            <a:ahLst/>
            <a:cxnLst>
              <a:cxn ang="0">
                <a:pos x="6" y="18"/>
              </a:cxn>
              <a:cxn ang="0">
                <a:pos x="6" y="12"/>
              </a:cxn>
              <a:cxn ang="0">
                <a:pos x="18" y="12"/>
              </a:cxn>
              <a:cxn ang="0">
                <a:pos x="30" y="0"/>
              </a:cxn>
              <a:cxn ang="0">
                <a:pos x="36" y="0"/>
              </a:cxn>
              <a:cxn ang="0">
                <a:pos x="42" y="0"/>
              </a:cxn>
              <a:cxn ang="0">
                <a:pos x="48" y="0"/>
              </a:cxn>
              <a:cxn ang="0">
                <a:pos x="54" y="0"/>
              </a:cxn>
              <a:cxn ang="0">
                <a:pos x="54" y="6"/>
              </a:cxn>
              <a:cxn ang="0">
                <a:pos x="60" y="6"/>
              </a:cxn>
              <a:cxn ang="0">
                <a:pos x="60" y="0"/>
              </a:cxn>
              <a:cxn ang="0">
                <a:pos x="72" y="6"/>
              </a:cxn>
              <a:cxn ang="0">
                <a:pos x="84" y="0"/>
              </a:cxn>
              <a:cxn ang="0">
                <a:pos x="102" y="6"/>
              </a:cxn>
              <a:cxn ang="0">
                <a:pos x="96" y="18"/>
              </a:cxn>
              <a:cxn ang="0">
                <a:pos x="84" y="18"/>
              </a:cxn>
              <a:cxn ang="0">
                <a:pos x="78" y="18"/>
              </a:cxn>
              <a:cxn ang="0">
                <a:pos x="66" y="18"/>
              </a:cxn>
              <a:cxn ang="0">
                <a:pos x="54" y="24"/>
              </a:cxn>
              <a:cxn ang="0">
                <a:pos x="48" y="24"/>
              </a:cxn>
              <a:cxn ang="0">
                <a:pos x="36" y="24"/>
              </a:cxn>
              <a:cxn ang="0">
                <a:pos x="36" y="30"/>
              </a:cxn>
              <a:cxn ang="0">
                <a:pos x="18" y="30"/>
              </a:cxn>
              <a:cxn ang="0">
                <a:pos x="6" y="24"/>
              </a:cxn>
              <a:cxn ang="0">
                <a:pos x="0" y="18"/>
              </a:cxn>
              <a:cxn ang="0">
                <a:pos x="6" y="18"/>
              </a:cxn>
            </a:cxnLst>
            <a:rect l="0" t="0" r="r" b="b"/>
            <a:pathLst>
              <a:path w="102" h="30">
                <a:moveTo>
                  <a:pt x="6" y="18"/>
                </a:moveTo>
                <a:lnTo>
                  <a:pt x="6" y="12"/>
                </a:lnTo>
                <a:lnTo>
                  <a:pt x="18" y="12"/>
                </a:lnTo>
                <a:lnTo>
                  <a:pt x="30" y="0"/>
                </a:lnTo>
                <a:lnTo>
                  <a:pt x="36" y="0"/>
                </a:lnTo>
                <a:lnTo>
                  <a:pt x="42" y="0"/>
                </a:lnTo>
                <a:lnTo>
                  <a:pt x="48" y="0"/>
                </a:lnTo>
                <a:lnTo>
                  <a:pt x="54" y="0"/>
                </a:lnTo>
                <a:lnTo>
                  <a:pt x="54" y="6"/>
                </a:lnTo>
                <a:lnTo>
                  <a:pt x="60" y="6"/>
                </a:lnTo>
                <a:lnTo>
                  <a:pt x="60" y="0"/>
                </a:lnTo>
                <a:lnTo>
                  <a:pt x="72" y="6"/>
                </a:lnTo>
                <a:lnTo>
                  <a:pt x="84" y="0"/>
                </a:lnTo>
                <a:lnTo>
                  <a:pt x="102" y="6"/>
                </a:lnTo>
                <a:lnTo>
                  <a:pt x="96" y="18"/>
                </a:lnTo>
                <a:lnTo>
                  <a:pt x="84" y="18"/>
                </a:lnTo>
                <a:lnTo>
                  <a:pt x="78" y="18"/>
                </a:lnTo>
                <a:lnTo>
                  <a:pt x="66" y="18"/>
                </a:lnTo>
                <a:lnTo>
                  <a:pt x="54" y="24"/>
                </a:lnTo>
                <a:lnTo>
                  <a:pt x="48" y="24"/>
                </a:lnTo>
                <a:lnTo>
                  <a:pt x="36" y="24"/>
                </a:lnTo>
                <a:lnTo>
                  <a:pt x="36" y="30"/>
                </a:lnTo>
                <a:lnTo>
                  <a:pt x="18" y="30"/>
                </a:lnTo>
                <a:lnTo>
                  <a:pt x="6" y="24"/>
                </a:lnTo>
                <a:lnTo>
                  <a:pt x="0" y="18"/>
                </a:lnTo>
                <a:lnTo>
                  <a:pt x="6" y="18"/>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347" name="Freeform 346">
            <a:hlinkClick xmlns:r="http://schemas.openxmlformats.org/officeDocument/2006/relationships" r:id="rId18" tooltip="Lithuania - 996"/>
          </xdr:cNvPr>
          <xdr:cNvSpPr>
            <a:spLocks/>
          </xdr:cNvSpPr>
        </xdr:nvSpPr>
        <xdr:spPr bwMode="auto">
          <a:xfrm>
            <a:off x="3948" y="768"/>
            <a:ext cx="1" cy="6"/>
          </a:xfrm>
          <a:custGeom>
            <a:avLst/>
            <a:gdLst/>
            <a:ahLst/>
            <a:cxnLst>
              <a:cxn ang="0">
                <a:pos x="0" y="6"/>
              </a:cxn>
              <a:cxn ang="0">
                <a:pos x="0" y="0"/>
              </a:cxn>
              <a:cxn ang="0">
                <a:pos x="0" y="6"/>
              </a:cxn>
            </a:cxnLst>
            <a:rect l="0" t="0" r="r" b="b"/>
            <a:pathLst>
              <a:path w="1" h="6">
                <a:moveTo>
                  <a:pt x="0" y="6"/>
                </a:moveTo>
                <a:lnTo>
                  <a:pt x="0" y="0"/>
                </a:lnTo>
                <a:lnTo>
                  <a:pt x="0" y="6"/>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348" name="Freeform 347">
            <a:hlinkClick xmlns:r="http://schemas.openxmlformats.org/officeDocument/2006/relationships" r:id="rId18" tooltip="Lithuania - 996"/>
          </xdr:cNvPr>
          <xdr:cNvSpPr>
            <a:spLocks/>
          </xdr:cNvSpPr>
        </xdr:nvSpPr>
        <xdr:spPr bwMode="auto">
          <a:xfrm>
            <a:off x="3948" y="756"/>
            <a:ext cx="96" cy="42"/>
          </a:xfrm>
          <a:custGeom>
            <a:avLst/>
            <a:gdLst/>
            <a:ahLst/>
            <a:cxnLst>
              <a:cxn ang="0">
                <a:pos x="42" y="42"/>
              </a:cxn>
              <a:cxn ang="0">
                <a:pos x="42" y="36"/>
              </a:cxn>
              <a:cxn ang="0">
                <a:pos x="30" y="30"/>
              </a:cxn>
              <a:cxn ang="0">
                <a:pos x="30" y="24"/>
              </a:cxn>
              <a:cxn ang="0">
                <a:pos x="36" y="24"/>
              </a:cxn>
              <a:cxn ang="0">
                <a:pos x="30" y="24"/>
              </a:cxn>
              <a:cxn ang="0">
                <a:pos x="6" y="18"/>
              </a:cxn>
              <a:cxn ang="0">
                <a:pos x="0" y="0"/>
              </a:cxn>
              <a:cxn ang="0">
                <a:pos x="18" y="0"/>
              </a:cxn>
              <a:cxn ang="0">
                <a:pos x="54" y="0"/>
              </a:cxn>
              <a:cxn ang="0">
                <a:pos x="66" y="0"/>
              </a:cxn>
              <a:cxn ang="0">
                <a:pos x="72" y="0"/>
              </a:cxn>
              <a:cxn ang="0">
                <a:pos x="78" y="0"/>
              </a:cxn>
              <a:cxn ang="0">
                <a:pos x="96" y="12"/>
              </a:cxn>
              <a:cxn ang="0">
                <a:pos x="96" y="18"/>
              </a:cxn>
              <a:cxn ang="0">
                <a:pos x="84" y="24"/>
              </a:cxn>
              <a:cxn ang="0">
                <a:pos x="78" y="36"/>
              </a:cxn>
              <a:cxn ang="0">
                <a:pos x="84" y="36"/>
              </a:cxn>
              <a:cxn ang="0">
                <a:pos x="78" y="36"/>
              </a:cxn>
              <a:cxn ang="0">
                <a:pos x="60" y="42"/>
              </a:cxn>
              <a:cxn ang="0">
                <a:pos x="42" y="42"/>
              </a:cxn>
            </a:cxnLst>
            <a:rect l="0" t="0" r="r" b="b"/>
            <a:pathLst>
              <a:path w="96" h="42">
                <a:moveTo>
                  <a:pt x="42" y="42"/>
                </a:moveTo>
                <a:lnTo>
                  <a:pt x="42" y="36"/>
                </a:lnTo>
                <a:lnTo>
                  <a:pt x="30" y="30"/>
                </a:lnTo>
                <a:lnTo>
                  <a:pt x="30" y="24"/>
                </a:lnTo>
                <a:lnTo>
                  <a:pt x="36" y="24"/>
                </a:lnTo>
                <a:lnTo>
                  <a:pt x="30" y="24"/>
                </a:lnTo>
                <a:lnTo>
                  <a:pt x="6" y="18"/>
                </a:lnTo>
                <a:lnTo>
                  <a:pt x="0" y="0"/>
                </a:lnTo>
                <a:lnTo>
                  <a:pt x="18" y="0"/>
                </a:lnTo>
                <a:lnTo>
                  <a:pt x="54" y="0"/>
                </a:lnTo>
                <a:lnTo>
                  <a:pt x="66" y="0"/>
                </a:lnTo>
                <a:lnTo>
                  <a:pt x="72" y="0"/>
                </a:lnTo>
                <a:lnTo>
                  <a:pt x="78" y="0"/>
                </a:lnTo>
                <a:lnTo>
                  <a:pt x="96" y="12"/>
                </a:lnTo>
                <a:lnTo>
                  <a:pt x="96" y="18"/>
                </a:lnTo>
                <a:lnTo>
                  <a:pt x="84" y="24"/>
                </a:lnTo>
                <a:lnTo>
                  <a:pt x="78" y="36"/>
                </a:lnTo>
                <a:lnTo>
                  <a:pt x="84" y="36"/>
                </a:lnTo>
                <a:lnTo>
                  <a:pt x="78" y="36"/>
                </a:lnTo>
                <a:lnTo>
                  <a:pt x="60" y="42"/>
                </a:lnTo>
                <a:lnTo>
                  <a:pt x="42" y="42"/>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349" name="Freeform 348">
            <a:hlinkClick xmlns:r="http://schemas.openxmlformats.org/officeDocument/2006/relationships" r:id="rId19" tooltip="Azerbaijan - 1,030"/>
          </xdr:cNvPr>
          <xdr:cNvSpPr>
            <a:spLocks/>
          </xdr:cNvSpPr>
        </xdr:nvSpPr>
        <xdr:spPr bwMode="auto">
          <a:xfrm>
            <a:off x="4350" y="1032"/>
            <a:ext cx="24" cy="18"/>
          </a:xfrm>
          <a:custGeom>
            <a:avLst/>
            <a:gdLst/>
            <a:ahLst/>
            <a:cxnLst>
              <a:cxn ang="0">
                <a:pos x="0" y="6"/>
              </a:cxn>
              <a:cxn ang="0">
                <a:pos x="6" y="0"/>
              </a:cxn>
              <a:cxn ang="0">
                <a:pos x="12" y="6"/>
              </a:cxn>
              <a:cxn ang="0">
                <a:pos x="18" y="6"/>
              </a:cxn>
              <a:cxn ang="0">
                <a:pos x="24" y="18"/>
              </a:cxn>
              <a:cxn ang="0">
                <a:pos x="12" y="18"/>
              </a:cxn>
              <a:cxn ang="0">
                <a:pos x="0" y="6"/>
              </a:cxn>
            </a:cxnLst>
            <a:rect l="0" t="0" r="r" b="b"/>
            <a:pathLst>
              <a:path w="24" h="18">
                <a:moveTo>
                  <a:pt x="0" y="6"/>
                </a:moveTo>
                <a:lnTo>
                  <a:pt x="6" y="0"/>
                </a:lnTo>
                <a:lnTo>
                  <a:pt x="12" y="6"/>
                </a:lnTo>
                <a:lnTo>
                  <a:pt x="18" y="6"/>
                </a:lnTo>
                <a:lnTo>
                  <a:pt x="24" y="18"/>
                </a:lnTo>
                <a:lnTo>
                  <a:pt x="12" y="18"/>
                </a:lnTo>
                <a:lnTo>
                  <a:pt x="0" y="6"/>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350" name="Freeform 349">
            <a:hlinkClick xmlns:r="http://schemas.openxmlformats.org/officeDocument/2006/relationships" r:id="rId19" tooltip="Azerbaijan - 1,030"/>
          </xdr:cNvPr>
          <xdr:cNvSpPr>
            <a:spLocks/>
          </xdr:cNvSpPr>
        </xdr:nvSpPr>
        <xdr:spPr bwMode="auto">
          <a:xfrm>
            <a:off x="4356" y="984"/>
            <a:ext cx="114" cy="78"/>
          </a:xfrm>
          <a:custGeom>
            <a:avLst/>
            <a:gdLst/>
            <a:ahLst/>
            <a:cxnLst>
              <a:cxn ang="0">
                <a:pos x="24" y="66"/>
              </a:cxn>
              <a:cxn ang="0">
                <a:pos x="24" y="60"/>
              </a:cxn>
              <a:cxn ang="0">
                <a:pos x="24" y="54"/>
              </a:cxn>
              <a:cxn ang="0">
                <a:pos x="6" y="48"/>
              </a:cxn>
              <a:cxn ang="0">
                <a:pos x="12" y="48"/>
              </a:cxn>
              <a:cxn ang="0">
                <a:pos x="18" y="42"/>
              </a:cxn>
              <a:cxn ang="0">
                <a:pos x="6" y="36"/>
              </a:cxn>
              <a:cxn ang="0">
                <a:pos x="6" y="30"/>
              </a:cxn>
              <a:cxn ang="0">
                <a:pos x="0" y="30"/>
              </a:cxn>
              <a:cxn ang="0">
                <a:pos x="0" y="24"/>
              </a:cxn>
              <a:cxn ang="0">
                <a:pos x="6" y="24"/>
              </a:cxn>
              <a:cxn ang="0">
                <a:pos x="24" y="30"/>
              </a:cxn>
              <a:cxn ang="0">
                <a:pos x="30" y="24"/>
              </a:cxn>
              <a:cxn ang="0">
                <a:pos x="18" y="18"/>
              </a:cxn>
              <a:cxn ang="0">
                <a:pos x="24" y="12"/>
              </a:cxn>
              <a:cxn ang="0">
                <a:pos x="30" y="12"/>
              </a:cxn>
              <a:cxn ang="0">
                <a:pos x="42" y="24"/>
              </a:cxn>
              <a:cxn ang="0">
                <a:pos x="48" y="24"/>
              </a:cxn>
              <a:cxn ang="0">
                <a:pos x="78" y="0"/>
              </a:cxn>
              <a:cxn ang="0">
                <a:pos x="102" y="24"/>
              </a:cxn>
              <a:cxn ang="0">
                <a:pos x="108" y="30"/>
              </a:cxn>
              <a:cxn ang="0">
                <a:pos x="114" y="42"/>
              </a:cxn>
              <a:cxn ang="0">
                <a:pos x="114" y="60"/>
              </a:cxn>
              <a:cxn ang="0">
                <a:pos x="102" y="66"/>
              </a:cxn>
              <a:cxn ang="0">
                <a:pos x="78" y="78"/>
              </a:cxn>
              <a:cxn ang="0">
                <a:pos x="60" y="72"/>
              </a:cxn>
              <a:cxn ang="0">
                <a:pos x="48" y="66"/>
              </a:cxn>
              <a:cxn ang="0">
                <a:pos x="54" y="66"/>
              </a:cxn>
              <a:cxn ang="0">
                <a:pos x="48" y="60"/>
              </a:cxn>
              <a:cxn ang="0">
                <a:pos x="54" y="60"/>
              </a:cxn>
              <a:cxn ang="0">
                <a:pos x="48" y="54"/>
              </a:cxn>
              <a:cxn ang="0">
                <a:pos x="24" y="66"/>
              </a:cxn>
              <a:cxn ang="0">
                <a:pos x="6" y="36"/>
              </a:cxn>
              <a:cxn ang="0">
                <a:pos x="24" y="66"/>
              </a:cxn>
            </a:cxnLst>
            <a:rect l="0" t="0" r="r" b="b"/>
            <a:pathLst>
              <a:path w="114" h="78">
                <a:moveTo>
                  <a:pt x="24" y="66"/>
                </a:moveTo>
                <a:lnTo>
                  <a:pt x="24" y="60"/>
                </a:lnTo>
                <a:lnTo>
                  <a:pt x="24" y="54"/>
                </a:lnTo>
                <a:lnTo>
                  <a:pt x="6" y="48"/>
                </a:lnTo>
                <a:lnTo>
                  <a:pt x="12" y="48"/>
                </a:lnTo>
                <a:lnTo>
                  <a:pt x="18" y="42"/>
                </a:lnTo>
                <a:lnTo>
                  <a:pt x="6" y="36"/>
                </a:lnTo>
                <a:lnTo>
                  <a:pt x="6" y="30"/>
                </a:lnTo>
                <a:lnTo>
                  <a:pt x="0" y="30"/>
                </a:lnTo>
                <a:lnTo>
                  <a:pt x="0" y="24"/>
                </a:lnTo>
                <a:lnTo>
                  <a:pt x="6" y="24"/>
                </a:lnTo>
                <a:lnTo>
                  <a:pt x="24" y="30"/>
                </a:lnTo>
                <a:lnTo>
                  <a:pt x="30" y="24"/>
                </a:lnTo>
                <a:lnTo>
                  <a:pt x="18" y="18"/>
                </a:lnTo>
                <a:lnTo>
                  <a:pt x="24" y="12"/>
                </a:lnTo>
                <a:lnTo>
                  <a:pt x="30" y="12"/>
                </a:lnTo>
                <a:lnTo>
                  <a:pt x="42" y="24"/>
                </a:lnTo>
                <a:lnTo>
                  <a:pt x="48" y="24"/>
                </a:lnTo>
                <a:lnTo>
                  <a:pt x="78" y="0"/>
                </a:lnTo>
                <a:lnTo>
                  <a:pt x="102" y="24"/>
                </a:lnTo>
                <a:lnTo>
                  <a:pt x="108" y="30"/>
                </a:lnTo>
                <a:lnTo>
                  <a:pt x="114" y="42"/>
                </a:lnTo>
                <a:lnTo>
                  <a:pt x="114" y="60"/>
                </a:lnTo>
                <a:lnTo>
                  <a:pt x="102" y="66"/>
                </a:lnTo>
                <a:lnTo>
                  <a:pt x="78" y="78"/>
                </a:lnTo>
                <a:lnTo>
                  <a:pt x="60" y="72"/>
                </a:lnTo>
                <a:lnTo>
                  <a:pt x="48" y="66"/>
                </a:lnTo>
                <a:lnTo>
                  <a:pt x="54" y="66"/>
                </a:lnTo>
                <a:lnTo>
                  <a:pt x="48" y="60"/>
                </a:lnTo>
                <a:lnTo>
                  <a:pt x="54" y="60"/>
                </a:lnTo>
                <a:lnTo>
                  <a:pt x="48" y="54"/>
                </a:lnTo>
                <a:lnTo>
                  <a:pt x="24" y="66"/>
                </a:lnTo>
                <a:lnTo>
                  <a:pt x="6" y="36"/>
                </a:lnTo>
                <a:lnTo>
                  <a:pt x="24" y="66"/>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351" name="Freeform 350">
            <a:hlinkClick xmlns:r="http://schemas.openxmlformats.org/officeDocument/2006/relationships" r:id="rId20" tooltip="Kuwait - 1,032"/>
          </xdr:cNvPr>
          <xdr:cNvSpPr>
            <a:spLocks/>
          </xdr:cNvSpPr>
        </xdr:nvSpPr>
        <xdr:spPr bwMode="auto">
          <a:xfrm>
            <a:off x="4380" y="1200"/>
            <a:ext cx="30" cy="24"/>
          </a:xfrm>
          <a:custGeom>
            <a:avLst/>
            <a:gdLst/>
            <a:ahLst/>
            <a:cxnLst>
              <a:cxn ang="0">
                <a:pos x="24" y="0"/>
              </a:cxn>
              <a:cxn ang="0">
                <a:pos x="24" y="6"/>
              </a:cxn>
              <a:cxn ang="0">
                <a:pos x="30" y="0"/>
              </a:cxn>
              <a:cxn ang="0">
                <a:pos x="30" y="6"/>
              </a:cxn>
              <a:cxn ang="0">
                <a:pos x="24" y="6"/>
              </a:cxn>
              <a:cxn ang="0">
                <a:pos x="30" y="6"/>
              </a:cxn>
              <a:cxn ang="0">
                <a:pos x="24" y="6"/>
              </a:cxn>
              <a:cxn ang="0">
                <a:pos x="18" y="12"/>
              </a:cxn>
              <a:cxn ang="0">
                <a:pos x="24" y="12"/>
              </a:cxn>
              <a:cxn ang="0">
                <a:pos x="30" y="24"/>
              </a:cxn>
              <a:cxn ang="0">
                <a:pos x="18" y="24"/>
              </a:cxn>
              <a:cxn ang="0">
                <a:pos x="18" y="18"/>
              </a:cxn>
              <a:cxn ang="0">
                <a:pos x="0" y="18"/>
              </a:cxn>
              <a:cxn ang="0">
                <a:pos x="6" y="6"/>
              </a:cxn>
              <a:cxn ang="0">
                <a:pos x="12" y="0"/>
              </a:cxn>
              <a:cxn ang="0">
                <a:pos x="18" y="0"/>
              </a:cxn>
              <a:cxn ang="0">
                <a:pos x="24" y="0"/>
              </a:cxn>
            </a:cxnLst>
            <a:rect l="0" t="0" r="r" b="b"/>
            <a:pathLst>
              <a:path w="30" h="24">
                <a:moveTo>
                  <a:pt x="24" y="0"/>
                </a:moveTo>
                <a:lnTo>
                  <a:pt x="24" y="6"/>
                </a:lnTo>
                <a:lnTo>
                  <a:pt x="30" y="0"/>
                </a:lnTo>
                <a:lnTo>
                  <a:pt x="30" y="6"/>
                </a:lnTo>
                <a:lnTo>
                  <a:pt x="24" y="6"/>
                </a:lnTo>
                <a:lnTo>
                  <a:pt x="30" y="6"/>
                </a:lnTo>
                <a:lnTo>
                  <a:pt x="24" y="6"/>
                </a:lnTo>
                <a:lnTo>
                  <a:pt x="18" y="12"/>
                </a:lnTo>
                <a:lnTo>
                  <a:pt x="24" y="12"/>
                </a:lnTo>
                <a:lnTo>
                  <a:pt x="30" y="24"/>
                </a:lnTo>
                <a:lnTo>
                  <a:pt x="18" y="24"/>
                </a:lnTo>
                <a:lnTo>
                  <a:pt x="18" y="18"/>
                </a:lnTo>
                <a:lnTo>
                  <a:pt x="0" y="18"/>
                </a:lnTo>
                <a:lnTo>
                  <a:pt x="6" y="6"/>
                </a:lnTo>
                <a:lnTo>
                  <a:pt x="12" y="0"/>
                </a:lnTo>
                <a:lnTo>
                  <a:pt x="18" y="0"/>
                </a:lnTo>
                <a:lnTo>
                  <a:pt x="24" y="0"/>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352" name="Freeform 351">
            <a:hlinkClick xmlns:r="http://schemas.openxmlformats.org/officeDocument/2006/relationships" r:id="rId21" tooltip="Botswana - 1,092"/>
          </xdr:cNvPr>
          <xdr:cNvSpPr>
            <a:spLocks/>
          </xdr:cNvSpPr>
        </xdr:nvSpPr>
        <xdr:spPr bwMode="auto">
          <a:xfrm>
            <a:off x="3930" y="2010"/>
            <a:ext cx="162" cy="150"/>
          </a:xfrm>
          <a:custGeom>
            <a:avLst/>
            <a:gdLst/>
            <a:ahLst/>
            <a:cxnLst>
              <a:cxn ang="0">
                <a:pos x="0" y="114"/>
              </a:cxn>
              <a:cxn ang="0">
                <a:pos x="0" y="66"/>
              </a:cxn>
              <a:cxn ang="0">
                <a:pos x="18" y="66"/>
              </a:cxn>
              <a:cxn ang="0">
                <a:pos x="18" y="6"/>
              </a:cxn>
              <a:cxn ang="0">
                <a:pos x="60" y="0"/>
              </a:cxn>
              <a:cxn ang="0">
                <a:pos x="60" y="12"/>
              </a:cxn>
              <a:cxn ang="0">
                <a:pos x="78" y="0"/>
              </a:cxn>
              <a:cxn ang="0">
                <a:pos x="84" y="0"/>
              </a:cxn>
              <a:cxn ang="0">
                <a:pos x="90" y="0"/>
              </a:cxn>
              <a:cxn ang="0">
                <a:pos x="108" y="24"/>
              </a:cxn>
              <a:cxn ang="0">
                <a:pos x="126" y="36"/>
              </a:cxn>
              <a:cxn ang="0">
                <a:pos x="126" y="42"/>
              </a:cxn>
              <a:cxn ang="0">
                <a:pos x="132" y="42"/>
              </a:cxn>
              <a:cxn ang="0">
                <a:pos x="132" y="54"/>
              </a:cxn>
              <a:cxn ang="0">
                <a:pos x="138" y="60"/>
              </a:cxn>
              <a:cxn ang="0">
                <a:pos x="156" y="66"/>
              </a:cxn>
              <a:cxn ang="0">
                <a:pos x="162" y="72"/>
              </a:cxn>
              <a:cxn ang="0">
                <a:pos x="144" y="78"/>
              </a:cxn>
              <a:cxn ang="0">
                <a:pos x="126" y="90"/>
              </a:cxn>
              <a:cxn ang="0">
                <a:pos x="120" y="96"/>
              </a:cxn>
              <a:cxn ang="0">
                <a:pos x="114" y="108"/>
              </a:cxn>
              <a:cxn ang="0">
                <a:pos x="108" y="114"/>
              </a:cxn>
              <a:cxn ang="0">
                <a:pos x="102" y="114"/>
              </a:cxn>
              <a:cxn ang="0">
                <a:pos x="96" y="132"/>
              </a:cxn>
              <a:cxn ang="0">
                <a:pos x="84" y="132"/>
              </a:cxn>
              <a:cxn ang="0">
                <a:pos x="66" y="132"/>
              </a:cxn>
              <a:cxn ang="0">
                <a:pos x="60" y="126"/>
              </a:cxn>
              <a:cxn ang="0">
                <a:pos x="54" y="126"/>
              </a:cxn>
              <a:cxn ang="0">
                <a:pos x="48" y="138"/>
              </a:cxn>
              <a:cxn ang="0">
                <a:pos x="30" y="150"/>
              </a:cxn>
              <a:cxn ang="0">
                <a:pos x="12" y="150"/>
              </a:cxn>
              <a:cxn ang="0">
                <a:pos x="18" y="132"/>
              </a:cxn>
              <a:cxn ang="0">
                <a:pos x="6" y="120"/>
              </a:cxn>
              <a:cxn ang="0">
                <a:pos x="0" y="114"/>
              </a:cxn>
            </a:cxnLst>
            <a:rect l="0" t="0" r="r" b="b"/>
            <a:pathLst>
              <a:path w="162" h="150">
                <a:moveTo>
                  <a:pt x="0" y="114"/>
                </a:moveTo>
                <a:lnTo>
                  <a:pt x="0" y="66"/>
                </a:lnTo>
                <a:lnTo>
                  <a:pt x="18" y="66"/>
                </a:lnTo>
                <a:lnTo>
                  <a:pt x="18" y="6"/>
                </a:lnTo>
                <a:lnTo>
                  <a:pt x="60" y="0"/>
                </a:lnTo>
                <a:lnTo>
                  <a:pt x="60" y="12"/>
                </a:lnTo>
                <a:lnTo>
                  <a:pt x="78" y="0"/>
                </a:lnTo>
                <a:lnTo>
                  <a:pt x="84" y="0"/>
                </a:lnTo>
                <a:lnTo>
                  <a:pt x="90" y="0"/>
                </a:lnTo>
                <a:lnTo>
                  <a:pt x="108" y="24"/>
                </a:lnTo>
                <a:lnTo>
                  <a:pt x="126" y="36"/>
                </a:lnTo>
                <a:lnTo>
                  <a:pt x="126" y="42"/>
                </a:lnTo>
                <a:lnTo>
                  <a:pt x="132" y="42"/>
                </a:lnTo>
                <a:lnTo>
                  <a:pt x="132" y="54"/>
                </a:lnTo>
                <a:lnTo>
                  <a:pt x="138" y="60"/>
                </a:lnTo>
                <a:lnTo>
                  <a:pt x="156" y="66"/>
                </a:lnTo>
                <a:lnTo>
                  <a:pt x="162" y="72"/>
                </a:lnTo>
                <a:lnTo>
                  <a:pt x="144" y="78"/>
                </a:lnTo>
                <a:lnTo>
                  <a:pt x="126" y="90"/>
                </a:lnTo>
                <a:lnTo>
                  <a:pt x="120" y="96"/>
                </a:lnTo>
                <a:lnTo>
                  <a:pt x="114" y="108"/>
                </a:lnTo>
                <a:lnTo>
                  <a:pt x="108" y="114"/>
                </a:lnTo>
                <a:lnTo>
                  <a:pt x="102" y="114"/>
                </a:lnTo>
                <a:lnTo>
                  <a:pt x="96" y="132"/>
                </a:lnTo>
                <a:lnTo>
                  <a:pt x="84" y="132"/>
                </a:lnTo>
                <a:lnTo>
                  <a:pt x="66" y="132"/>
                </a:lnTo>
                <a:lnTo>
                  <a:pt x="60" y="126"/>
                </a:lnTo>
                <a:lnTo>
                  <a:pt x="54" y="126"/>
                </a:lnTo>
                <a:lnTo>
                  <a:pt x="48" y="138"/>
                </a:lnTo>
                <a:lnTo>
                  <a:pt x="30" y="150"/>
                </a:lnTo>
                <a:lnTo>
                  <a:pt x="12" y="150"/>
                </a:lnTo>
                <a:lnTo>
                  <a:pt x="18" y="132"/>
                </a:lnTo>
                <a:lnTo>
                  <a:pt x="6" y="120"/>
                </a:lnTo>
                <a:lnTo>
                  <a:pt x="0" y="114"/>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353" name="Freeform 352">
            <a:hlinkClick xmlns:r="http://schemas.openxmlformats.org/officeDocument/2006/relationships" r:id="rId22" tooltip="Slovenia - 1,147"/>
          </xdr:cNvPr>
          <xdr:cNvSpPr>
            <a:spLocks/>
          </xdr:cNvSpPr>
        </xdr:nvSpPr>
        <xdr:spPr bwMode="auto">
          <a:xfrm>
            <a:off x="3822" y="912"/>
            <a:ext cx="54" cy="30"/>
          </a:xfrm>
          <a:custGeom>
            <a:avLst/>
            <a:gdLst/>
            <a:ahLst/>
            <a:cxnLst>
              <a:cxn ang="0">
                <a:pos x="0" y="24"/>
              </a:cxn>
              <a:cxn ang="0">
                <a:pos x="6" y="24"/>
              </a:cxn>
              <a:cxn ang="0">
                <a:pos x="0" y="18"/>
              </a:cxn>
              <a:cxn ang="0">
                <a:pos x="6" y="12"/>
              </a:cxn>
              <a:cxn ang="0">
                <a:pos x="0" y="12"/>
              </a:cxn>
              <a:cxn ang="0">
                <a:pos x="6" y="12"/>
              </a:cxn>
              <a:cxn ang="0">
                <a:pos x="18" y="12"/>
              </a:cxn>
              <a:cxn ang="0">
                <a:pos x="24" y="6"/>
              </a:cxn>
              <a:cxn ang="0">
                <a:pos x="42" y="0"/>
              </a:cxn>
              <a:cxn ang="0">
                <a:pos x="48" y="6"/>
              </a:cxn>
              <a:cxn ang="0">
                <a:pos x="54" y="12"/>
              </a:cxn>
              <a:cxn ang="0">
                <a:pos x="48" y="12"/>
              </a:cxn>
              <a:cxn ang="0">
                <a:pos x="36" y="12"/>
              </a:cxn>
              <a:cxn ang="0">
                <a:pos x="36" y="18"/>
              </a:cxn>
              <a:cxn ang="0">
                <a:pos x="30" y="18"/>
              </a:cxn>
              <a:cxn ang="0">
                <a:pos x="30" y="30"/>
              </a:cxn>
              <a:cxn ang="0">
                <a:pos x="24" y="24"/>
              </a:cxn>
              <a:cxn ang="0">
                <a:pos x="18" y="24"/>
              </a:cxn>
              <a:cxn ang="0">
                <a:pos x="0" y="24"/>
              </a:cxn>
            </a:cxnLst>
            <a:rect l="0" t="0" r="r" b="b"/>
            <a:pathLst>
              <a:path w="54" h="30">
                <a:moveTo>
                  <a:pt x="0" y="24"/>
                </a:moveTo>
                <a:lnTo>
                  <a:pt x="6" y="24"/>
                </a:lnTo>
                <a:lnTo>
                  <a:pt x="0" y="18"/>
                </a:lnTo>
                <a:lnTo>
                  <a:pt x="6" y="12"/>
                </a:lnTo>
                <a:lnTo>
                  <a:pt x="0" y="12"/>
                </a:lnTo>
                <a:lnTo>
                  <a:pt x="6" y="12"/>
                </a:lnTo>
                <a:lnTo>
                  <a:pt x="18" y="12"/>
                </a:lnTo>
                <a:lnTo>
                  <a:pt x="24" y="6"/>
                </a:lnTo>
                <a:lnTo>
                  <a:pt x="42" y="0"/>
                </a:lnTo>
                <a:lnTo>
                  <a:pt x="48" y="6"/>
                </a:lnTo>
                <a:lnTo>
                  <a:pt x="54" y="12"/>
                </a:lnTo>
                <a:lnTo>
                  <a:pt x="48" y="12"/>
                </a:lnTo>
                <a:lnTo>
                  <a:pt x="36" y="12"/>
                </a:lnTo>
                <a:lnTo>
                  <a:pt x="36" y="18"/>
                </a:lnTo>
                <a:lnTo>
                  <a:pt x="30" y="18"/>
                </a:lnTo>
                <a:lnTo>
                  <a:pt x="30" y="30"/>
                </a:lnTo>
                <a:lnTo>
                  <a:pt x="24" y="24"/>
                </a:lnTo>
                <a:lnTo>
                  <a:pt x="18" y="24"/>
                </a:lnTo>
                <a:lnTo>
                  <a:pt x="0" y="24"/>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354" name="Freeform 353">
            <a:hlinkClick xmlns:r="http://schemas.openxmlformats.org/officeDocument/2006/relationships" r:id="rId23" tooltip="Paraguay - 1,275"/>
          </xdr:cNvPr>
          <xdr:cNvSpPr>
            <a:spLocks/>
          </xdr:cNvSpPr>
        </xdr:nvSpPr>
        <xdr:spPr bwMode="auto">
          <a:xfrm>
            <a:off x="2538" y="2034"/>
            <a:ext cx="138" cy="138"/>
          </a:xfrm>
          <a:custGeom>
            <a:avLst/>
            <a:gdLst/>
            <a:ahLst/>
            <a:cxnLst>
              <a:cxn ang="0">
                <a:pos x="0" y="48"/>
              </a:cxn>
              <a:cxn ang="0">
                <a:pos x="6" y="30"/>
              </a:cxn>
              <a:cxn ang="0">
                <a:pos x="6" y="24"/>
              </a:cxn>
              <a:cxn ang="0">
                <a:pos x="12" y="6"/>
              </a:cxn>
              <a:cxn ang="0">
                <a:pos x="42" y="0"/>
              </a:cxn>
              <a:cxn ang="0">
                <a:pos x="60" y="0"/>
              </a:cxn>
              <a:cxn ang="0">
                <a:pos x="72" y="6"/>
              </a:cxn>
              <a:cxn ang="0">
                <a:pos x="72" y="12"/>
              </a:cxn>
              <a:cxn ang="0">
                <a:pos x="78" y="30"/>
              </a:cxn>
              <a:cxn ang="0">
                <a:pos x="78" y="48"/>
              </a:cxn>
              <a:cxn ang="0">
                <a:pos x="96" y="48"/>
              </a:cxn>
              <a:cxn ang="0">
                <a:pos x="102" y="48"/>
              </a:cxn>
              <a:cxn ang="0">
                <a:pos x="108" y="48"/>
              </a:cxn>
              <a:cxn ang="0">
                <a:pos x="114" y="48"/>
              </a:cxn>
              <a:cxn ang="0">
                <a:pos x="114" y="54"/>
              </a:cxn>
              <a:cxn ang="0">
                <a:pos x="120" y="78"/>
              </a:cxn>
              <a:cxn ang="0">
                <a:pos x="126" y="78"/>
              </a:cxn>
              <a:cxn ang="0">
                <a:pos x="132" y="78"/>
              </a:cxn>
              <a:cxn ang="0">
                <a:pos x="138" y="78"/>
              </a:cxn>
              <a:cxn ang="0">
                <a:pos x="132" y="108"/>
              </a:cxn>
              <a:cxn ang="0">
                <a:pos x="132" y="120"/>
              </a:cxn>
              <a:cxn ang="0">
                <a:pos x="126" y="126"/>
              </a:cxn>
              <a:cxn ang="0">
                <a:pos x="120" y="132"/>
              </a:cxn>
              <a:cxn ang="0">
                <a:pos x="114" y="138"/>
              </a:cxn>
              <a:cxn ang="0">
                <a:pos x="108" y="132"/>
              </a:cxn>
              <a:cxn ang="0">
                <a:pos x="102" y="138"/>
              </a:cxn>
              <a:cxn ang="0">
                <a:pos x="78" y="132"/>
              </a:cxn>
              <a:cxn ang="0">
                <a:pos x="66" y="132"/>
              </a:cxn>
              <a:cxn ang="0">
                <a:pos x="72" y="126"/>
              </a:cxn>
              <a:cxn ang="0">
                <a:pos x="72" y="114"/>
              </a:cxn>
              <a:cxn ang="0">
                <a:pos x="84" y="102"/>
              </a:cxn>
              <a:cxn ang="0">
                <a:pos x="78" y="96"/>
              </a:cxn>
              <a:cxn ang="0">
                <a:pos x="60" y="90"/>
              </a:cxn>
              <a:cxn ang="0">
                <a:pos x="42" y="78"/>
              </a:cxn>
              <a:cxn ang="0">
                <a:pos x="24" y="78"/>
              </a:cxn>
              <a:cxn ang="0">
                <a:pos x="0" y="48"/>
              </a:cxn>
            </a:cxnLst>
            <a:rect l="0" t="0" r="r" b="b"/>
            <a:pathLst>
              <a:path w="138" h="138">
                <a:moveTo>
                  <a:pt x="0" y="48"/>
                </a:moveTo>
                <a:lnTo>
                  <a:pt x="6" y="30"/>
                </a:lnTo>
                <a:lnTo>
                  <a:pt x="6" y="24"/>
                </a:lnTo>
                <a:lnTo>
                  <a:pt x="12" y="6"/>
                </a:lnTo>
                <a:lnTo>
                  <a:pt x="42" y="0"/>
                </a:lnTo>
                <a:lnTo>
                  <a:pt x="60" y="0"/>
                </a:lnTo>
                <a:lnTo>
                  <a:pt x="72" y="6"/>
                </a:lnTo>
                <a:lnTo>
                  <a:pt x="72" y="12"/>
                </a:lnTo>
                <a:lnTo>
                  <a:pt x="78" y="30"/>
                </a:lnTo>
                <a:lnTo>
                  <a:pt x="78" y="48"/>
                </a:lnTo>
                <a:lnTo>
                  <a:pt x="96" y="48"/>
                </a:lnTo>
                <a:lnTo>
                  <a:pt x="102" y="48"/>
                </a:lnTo>
                <a:lnTo>
                  <a:pt x="108" y="48"/>
                </a:lnTo>
                <a:lnTo>
                  <a:pt x="114" y="48"/>
                </a:lnTo>
                <a:lnTo>
                  <a:pt x="114" y="54"/>
                </a:lnTo>
                <a:lnTo>
                  <a:pt x="120" y="78"/>
                </a:lnTo>
                <a:lnTo>
                  <a:pt x="126" y="78"/>
                </a:lnTo>
                <a:lnTo>
                  <a:pt x="132" y="78"/>
                </a:lnTo>
                <a:lnTo>
                  <a:pt x="138" y="78"/>
                </a:lnTo>
                <a:lnTo>
                  <a:pt x="132" y="108"/>
                </a:lnTo>
                <a:lnTo>
                  <a:pt x="132" y="120"/>
                </a:lnTo>
                <a:lnTo>
                  <a:pt x="126" y="126"/>
                </a:lnTo>
                <a:lnTo>
                  <a:pt x="120" y="132"/>
                </a:lnTo>
                <a:lnTo>
                  <a:pt x="114" y="138"/>
                </a:lnTo>
                <a:lnTo>
                  <a:pt x="108" y="132"/>
                </a:lnTo>
                <a:lnTo>
                  <a:pt x="102" y="138"/>
                </a:lnTo>
                <a:lnTo>
                  <a:pt x="78" y="132"/>
                </a:lnTo>
                <a:lnTo>
                  <a:pt x="66" y="132"/>
                </a:lnTo>
                <a:lnTo>
                  <a:pt x="72" y="126"/>
                </a:lnTo>
                <a:lnTo>
                  <a:pt x="72" y="114"/>
                </a:lnTo>
                <a:lnTo>
                  <a:pt x="84" y="102"/>
                </a:lnTo>
                <a:lnTo>
                  <a:pt x="78" y="96"/>
                </a:lnTo>
                <a:lnTo>
                  <a:pt x="60" y="90"/>
                </a:lnTo>
                <a:lnTo>
                  <a:pt x="42" y="78"/>
                </a:lnTo>
                <a:lnTo>
                  <a:pt x="24" y="78"/>
                </a:lnTo>
                <a:lnTo>
                  <a:pt x="0" y="48"/>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355" name="Freeform 354">
            <a:hlinkClick xmlns:r="http://schemas.openxmlformats.org/officeDocument/2006/relationships" r:id="rId24" tooltip="Mauritius - 1,300"/>
          </xdr:cNvPr>
          <xdr:cNvSpPr>
            <a:spLocks/>
          </xdr:cNvSpPr>
        </xdr:nvSpPr>
        <xdr:spPr bwMode="auto">
          <a:xfrm>
            <a:off x="4560" y="2046"/>
            <a:ext cx="12" cy="6"/>
          </a:xfrm>
          <a:custGeom>
            <a:avLst/>
            <a:gdLst/>
            <a:ahLst/>
            <a:cxnLst>
              <a:cxn ang="0">
                <a:pos x="6" y="6"/>
              </a:cxn>
              <a:cxn ang="0">
                <a:pos x="0" y="6"/>
              </a:cxn>
              <a:cxn ang="0">
                <a:pos x="6" y="0"/>
              </a:cxn>
              <a:cxn ang="0">
                <a:pos x="12" y="6"/>
              </a:cxn>
              <a:cxn ang="0">
                <a:pos x="6" y="6"/>
              </a:cxn>
            </a:cxnLst>
            <a:rect l="0" t="0" r="r" b="b"/>
            <a:pathLst>
              <a:path w="12" h="6">
                <a:moveTo>
                  <a:pt x="6" y="6"/>
                </a:moveTo>
                <a:lnTo>
                  <a:pt x="0" y="6"/>
                </a:lnTo>
                <a:lnTo>
                  <a:pt x="6" y="0"/>
                </a:lnTo>
                <a:lnTo>
                  <a:pt x="12" y="6"/>
                </a:lnTo>
                <a:lnTo>
                  <a:pt x="6" y="6"/>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356" name="Freeform 355">
            <a:hlinkClick xmlns:r="http://schemas.openxmlformats.org/officeDocument/2006/relationships" r:id="rId25" tooltip="Qatar - 1,363"/>
          </xdr:cNvPr>
          <xdr:cNvSpPr>
            <a:spLocks/>
          </xdr:cNvSpPr>
        </xdr:nvSpPr>
        <xdr:spPr bwMode="auto">
          <a:xfrm>
            <a:off x="4452" y="1266"/>
            <a:ext cx="12" cy="24"/>
          </a:xfrm>
          <a:custGeom>
            <a:avLst/>
            <a:gdLst/>
            <a:ahLst/>
            <a:cxnLst>
              <a:cxn ang="0">
                <a:pos x="0" y="24"/>
              </a:cxn>
              <a:cxn ang="0">
                <a:pos x="0" y="12"/>
              </a:cxn>
              <a:cxn ang="0">
                <a:pos x="6" y="6"/>
              </a:cxn>
              <a:cxn ang="0">
                <a:pos x="6" y="0"/>
              </a:cxn>
              <a:cxn ang="0">
                <a:pos x="12" y="6"/>
              </a:cxn>
              <a:cxn ang="0">
                <a:pos x="12" y="12"/>
              </a:cxn>
              <a:cxn ang="0">
                <a:pos x="12" y="18"/>
              </a:cxn>
              <a:cxn ang="0">
                <a:pos x="12" y="24"/>
              </a:cxn>
              <a:cxn ang="0">
                <a:pos x="6" y="24"/>
              </a:cxn>
              <a:cxn ang="0">
                <a:pos x="0" y="24"/>
              </a:cxn>
            </a:cxnLst>
            <a:rect l="0" t="0" r="r" b="b"/>
            <a:pathLst>
              <a:path w="12" h="24">
                <a:moveTo>
                  <a:pt x="0" y="24"/>
                </a:moveTo>
                <a:lnTo>
                  <a:pt x="0" y="12"/>
                </a:lnTo>
                <a:lnTo>
                  <a:pt x="6" y="6"/>
                </a:lnTo>
                <a:lnTo>
                  <a:pt x="6" y="0"/>
                </a:lnTo>
                <a:lnTo>
                  <a:pt x="12" y="6"/>
                </a:lnTo>
                <a:lnTo>
                  <a:pt x="12" y="12"/>
                </a:lnTo>
                <a:lnTo>
                  <a:pt x="12" y="18"/>
                </a:lnTo>
                <a:lnTo>
                  <a:pt x="12" y="24"/>
                </a:lnTo>
                <a:lnTo>
                  <a:pt x="6" y="24"/>
                </a:lnTo>
                <a:lnTo>
                  <a:pt x="0" y="24"/>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357" name="Freeform 356">
            <a:hlinkClick xmlns:r="http://schemas.openxmlformats.org/officeDocument/2006/relationships" r:id="rId26" tooltip="Colombia - 1,389"/>
          </xdr:cNvPr>
          <xdr:cNvSpPr>
            <a:spLocks/>
          </xdr:cNvSpPr>
        </xdr:nvSpPr>
        <xdr:spPr bwMode="auto">
          <a:xfrm>
            <a:off x="2256" y="1494"/>
            <a:ext cx="210" cy="282"/>
          </a:xfrm>
          <a:custGeom>
            <a:avLst/>
            <a:gdLst/>
            <a:ahLst/>
            <a:cxnLst>
              <a:cxn ang="0">
                <a:pos x="48" y="204"/>
              </a:cxn>
              <a:cxn ang="0">
                <a:pos x="30" y="204"/>
              </a:cxn>
              <a:cxn ang="0">
                <a:pos x="18" y="198"/>
              </a:cxn>
              <a:cxn ang="0">
                <a:pos x="0" y="186"/>
              </a:cxn>
              <a:cxn ang="0">
                <a:pos x="12" y="180"/>
              </a:cxn>
              <a:cxn ang="0">
                <a:pos x="12" y="174"/>
              </a:cxn>
              <a:cxn ang="0">
                <a:pos x="36" y="150"/>
              </a:cxn>
              <a:cxn ang="0">
                <a:pos x="36" y="144"/>
              </a:cxn>
              <a:cxn ang="0">
                <a:pos x="30" y="144"/>
              </a:cxn>
              <a:cxn ang="0">
                <a:pos x="30" y="138"/>
              </a:cxn>
              <a:cxn ang="0">
                <a:pos x="30" y="120"/>
              </a:cxn>
              <a:cxn ang="0">
                <a:pos x="30" y="108"/>
              </a:cxn>
              <a:cxn ang="0">
                <a:pos x="24" y="90"/>
              </a:cxn>
              <a:cxn ang="0">
                <a:pos x="36" y="78"/>
              </a:cxn>
              <a:cxn ang="0">
                <a:pos x="30" y="66"/>
              </a:cxn>
              <a:cxn ang="0">
                <a:pos x="36" y="78"/>
              </a:cxn>
              <a:cxn ang="0">
                <a:pos x="42" y="72"/>
              </a:cxn>
              <a:cxn ang="0">
                <a:pos x="48" y="60"/>
              </a:cxn>
              <a:cxn ang="0">
                <a:pos x="60" y="54"/>
              </a:cxn>
              <a:cxn ang="0">
                <a:pos x="72" y="24"/>
              </a:cxn>
              <a:cxn ang="0">
                <a:pos x="78" y="30"/>
              </a:cxn>
              <a:cxn ang="0">
                <a:pos x="102" y="24"/>
              </a:cxn>
              <a:cxn ang="0">
                <a:pos x="120" y="6"/>
              </a:cxn>
              <a:cxn ang="0">
                <a:pos x="132" y="6"/>
              </a:cxn>
              <a:cxn ang="0">
                <a:pos x="132" y="12"/>
              </a:cxn>
              <a:cxn ang="0">
                <a:pos x="120" y="24"/>
              </a:cxn>
              <a:cxn ang="0">
                <a:pos x="96" y="60"/>
              </a:cxn>
              <a:cxn ang="0">
                <a:pos x="108" y="60"/>
              </a:cxn>
              <a:cxn ang="0">
                <a:pos x="114" y="84"/>
              </a:cxn>
              <a:cxn ang="0">
                <a:pos x="120" y="96"/>
              </a:cxn>
              <a:cxn ang="0">
                <a:pos x="144" y="96"/>
              </a:cxn>
              <a:cxn ang="0">
                <a:pos x="168" y="108"/>
              </a:cxn>
              <a:cxn ang="0">
                <a:pos x="192" y="108"/>
              </a:cxn>
              <a:cxn ang="0">
                <a:pos x="198" y="114"/>
              </a:cxn>
              <a:cxn ang="0">
                <a:pos x="192" y="138"/>
              </a:cxn>
              <a:cxn ang="0">
                <a:pos x="198" y="156"/>
              </a:cxn>
              <a:cxn ang="0">
                <a:pos x="204" y="174"/>
              </a:cxn>
              <a:cxn ang="0">
                <a:pos x="204" y="192"/>
              </a:cxn>
              <a:cxn ang="0">
                <a:pos x="198" y="180"/>
              </a:cxn>
              <a:cxn ang="0">
                <a:pos x="186" y="180"/>
              </a:cxn>
              <a:cxn ang="0">
                <a:pos x="156" y="186"/>
              </a:cxn>
              <a:cxn ang="0">
                <a:pos x="168" y="198"/>
              </a:cxn>
              <a:cxn ang="0">
                <a:pos x="162" y="204"/>
              </a:cxn>
              <a:cxn ang="0">
                <a:pos x="156" y="216"/>
              </a:cxn>
              <a:cxn ang="0">
                <a:pos x="168" y="234"/>
              </a:cxn>
              <a:cxn ang="0">
                <a:pos x="150" y="276"/>
              </a:cxn>
              <a:cxn ang="0">
                <a:pos x="156" y="258"/>
              </a:cxn>
              <a:cxn ang="0">
                <a:pos x="144" y="258"/>
              </a:cxn>
              <a:cxn ang="0">
                <a:pos x="132" y="252"/>
              </a:cxn>
              <a:cxn ang="0">
                <a:pos x="120" y="258"/>
              </a:cxn>
              <a:cxn ang="0">
                <a:pos x="102" y="252"/>
              </a:cxn>
              <a:cxn ang="0">
                <a:pos x="96" y="240"/>
              </a:cxn>
              <a:cxn ang="0">
                <a:pos x="84" y="228"/>
              </a:cxn>
              <a:cxn ang="0">
                <a:pos x="72" y="216"/>
              </a:cxn>
            </a:cxnLst>
            <a:rect l="0" t="0" r="r" b="b"/>
            <a:pathLst>
              <a:path w="210" h="282">
                <a:moveTo>
                  <a:pt x="66" y="216"/>
                </a:moveTo>
                <a:lnTo>
                  <a:pt x="48" y="204"/>
                </a:lnTo>
                <a:lnTo>
                  <a:pt x="48" y="210"/>
                </a:lnTo>
                <a:lnTo>
                  <a:pt x="30" y="204"/>
                </a:lnTo>
                <a:lnTo>
                  <a:pt x="24" y="198"/>
                </a:lnTo>
                <a:lnTo>
                  <a:pt x="18" y="198"/>
                </a:lnTo>
                <a:lnTo>
                  <a:pt x="6" y="192"/>
                </a:lnTo>
                <a:lnTo>
                  <a:pt x="0" y="186"/>
                </a:lnTo>
                <a:lnTo>
                  <a:pt x="6" y="180"/>
                </a:lnTo>
                <a:lnTo>
                  <a:pt x="12" y="180"/>
                </a:lnTo>
                <a:lnTo>
                  <a:pt x="6" y="174"/>
                </a:lnTo>
                <a:lnTo>
                  <a:pt x="12" y="174"/>
                </a:lnTo>
                <a:lnTo>
                  <a:pt x="24" y="168"/>
                </a:lnTo>
                <a:lnTo>
                  <a:pt x="36" y="150"/>
                </a:lnTo>
                <a:lnTo>
                  <a:pt x="30" y="150"/>
                </a:lnTo>
                <a:lnTo>
                  <a:pt x="36" y="144"/>
                </a:lnTo>
                <a:lnTo>
                  <a:pt x="30" y="150"/>
                </a:lnTo>
                <a:lnTo>
                  <a:pt x="30" y="144"/>
                </a:lnTo>
                <a:lnTo>
                  <a:pt x="36" y="138"/>
                </a:lnTo>
                <a:lnTo>
                  <a:pt x="30" y="138"/>
                </a:lnTo>
                <a:lnTo>
                  <a:pt x="30" y="126"/>
                </a:lnTo>
                <a:lnTo>
                  <a:pt x="30" y="120"/>
                </a:lnTo>
                <a:lnTo>
                  <a:pt x="36" y="114"/>
                </a:lnTo>
                <a:lnTo>
                  <a:pt x="30" y="108"/>
                </a:lnTo>
                <a:lnTo>
                  <a:pt x="30" y="102"/>
                </a:lnTo>
                <a:lnTo>
                  <a:pt x="24" y="90"/>
                </a:lnTo>
                <a:lnTo>
                  <a:pt x="24" y="84"/>
                </a:lnTo>
                <a:lnTo>
                  <a:pt x="36" y="78"/>
                </a:lnTo>
                <a:lnTo>
                  <a:pt x="30" y="72"/>
                </a:lnTo>
                <a:lnTo>
                  <a:pt x="30" y="66"/>
                </a:lnTo>
                <a:lnTo>
                  <a:pt x="42" y="78"/>
                </a:lnTo>
                <a:lnTo>
                  <a:pt x="36" y="78"/>
                </a:lnTo>
                <a:lnTo>
                  <a:pt x="42" y="78"/>
                </a:lnTo>
                <a:lnTo>
                  <a:pt x="42" y="72"/>
                </a:lnTo>
                <a:lnTo>
                  <a:pt x="36" y="66"/>
                </a:lnTo>
                <a:lnTo>
                  <a:pt x="48" y="60"/>
                </a:lnTo>
                <a:lnTo>
                  <a:pt x="54" y="54"/>
                </a:lnTo>
                <a:lnTo>
                  <a:pt x="60" y="54"/>
                </a:lnTo>
                <a:lnTo>
                  <a:pt x="60" y="36"/>
                </a:lnTo>
                <a:lnTo>
                  <a:pt x="72" y="24"/>
                </a:lnTo>
                <a:lnTo>
                  <a:pt x="84" y="30"/>
                </a:lnTo>
                <a:lnTo>
                  <a:pt x="78" y="30"/>
                </a:lnTo>
                <a:lnTo>
                  <a:pt x="84" y="24"/>
                </a:lnTo>
                <a:lnTo>
                  <a:pt x="102" y="24"/>
                </a:lnTo>
                <a:lnTo>
                  <a:pt x="114" y="12"/>
                </a:lnTo>
                <a:lnTo>
                  <a:pt x="120" y="6"/>
                </a:lnTo>
                <a:lnTo>
                  <a:pt x="126" y="0"/>
                </a:lnTo>
                <a:lnTo>
                  <a:pt x="132" y="6"/>
                </a:lnTo>
                <a:lnTo>
                  <a:pt x="138" y="12"/>
                </a:lnTo>
                <a:lnTo>
                  <a:pt x="132" y="12"/>
                </a:lnTo>
                <a:lnTo>
                  <a:pt x="120" y="18"/>
                </a:lnTo>
                <a:lnTo>
                  <a:pt x="120" y="24"/>
                </a:lnTo>
                <a:lnTo>
                  <a:pt x="114" y="24"/>
                </a:lnTo>
                <a:lnTo>
                  <a:pt x="96" y="60"/>
                </a:lnTo>
                <a:lnTo>
                  <a:pt x="102" y="54"/>
                </a:lnTo>
                <a:lnTo>
                  <a:pt x="108" y="60"/>
                </a:lnTo>
                <a:lnTo>
                  <a:pt x="114" y="72"/>
                </a:lnTo>
                <a:lnTo>
                  <a:pt x="114" y="84"/>
                </a:lnTo>
                <a:lnTo>
                  <a:pt x="120" y="90"/>
                </a:lnTo>
                <a:lnTo>
                  <a:pt x="120" y="96"/>
                </a:lnTo>
                <a:lnTo>
                  <a:pt x="132" y="96"/>
                </a:lnTo>
                <a:lnTo>
                  <a:pt x="144" y="96"/>
                </a:lnTo>
                <a:lnTo>
                  <a:pt x="156" y="96"/>
                </a:lnTo>
                <a:lnTo>
                  <a:pt x="168" y="108"/>
                </a:lnTo>
                <a:lnTo>
                  <a:pt x="180" y="108"/>
                </a:lnTo>
                <a:lnTo>
                  <a:pt x="192" y="108"/>
                </a:lnTo>
                <a:lnTo>
                  <a:pt x="198" y="108"/>
                </a:lnTo>
                <a:lnTo>
                  <a:pt x="198" y="114"/>
                </a:lnTo>
                <a:lnTo>
                  <a:pt x="192" y="126"/>
                </a:lnTo>
                <a:lnTo>
                  <a:pt x="192" y="138"/>
                </a:lnTo>
                <a:lnTo>
                  <a:pt x="198" y="150"/>
                </a:lnTo>
                <a:lnTo>
                  <a:pt x="198" y="156"/>
                </a:lnTo>
                <a:lnTo>
                  <a:pt x="192" y="162"/>
                </a:lnTo>
                <a:lnTo>
                  <a:pt x="204" y="174"/>
                </a:lnTo>
                <a:lnTo>
                  <a:pt x="210" y="192"/>
                </a:lnTo>
                <a:lnTo>
                  <a:pt x="204" y="192"/>
                </a:lnTo>
                <a:lnTo>
                  <a:pt x="204" y="186"/>
                </a:lnTo>
                <a:lnTo>
                  <a:pt x="198" y="180"/>
                </a:lnTo>
                <a:lnTo>
                  <a:pt x="192" y="186"/>
                </a:lnTo>
                <a:lnTo>
                  <a:pt x="186" y="180"/>
                </a:lnTo>
                <a:lnTo>
                  <a:pt x="186" y="186"/>
                </a:lnTo>
                <a:lnTo>
                  <a:pt x="156" y="186"/>
                </a:lnTo>
                <a:lnTo>
                  <a:pt x="156" y="192"/>
                </a:lnTo>
                <a:lnTo>
                  <a:pt x="168" y="198"/>
                </a:lnTo>
                <a:lnTo>
                  <a:pt x="168" y="204"/>
                </a:lnTo>
                <a:lnTo>
                  <a:pt x="162" y="204"/>
                </a:lnTo>
                <a:lnTo>
                  <a:pt x="156" y="204"/>
                </a:lnTo>
                <a:lnTo>
                  <a:pt x="156" y="216"/>
                </a:lnTo>
                <a:lnTo>
                  <a:pt x="162" y="222"/>
                </a:lnTo>
                <a:lnTo>
                  <a:pt x="168" y="234"/>
                </a:lnTo>
                <a:lnTo>
                  <a:pt x="156" y="282"/>
                </a:lnTo>
                <a:lnTo>
                  <a:pt x="150" y="276"/>
                </a:lnTo>
                <a:lnTo>
                  <a:pt x="144" y="276"/>
                </a:lnTo>
                <a:lnTo>
                  <a:pt x="156" y="258"/>
                </a:lnTo>
                <a:lnTo>
                  <a:pt x="150" y="258"/>
                </a:lnTo>
                <a:lnTo>
                  <a:pt x="144" y="258"/>
                </a:lnTo>
                <a:lnTo>
                  <a:pt x="138" y="252"/>
                </a:lnTo>
                <a:lnTo>
                  <a:pt x="132" y="252"/>
                </a:lnTo>
                <a:lnTo>
                  <a:pt x="126" y="246"/>
                </a:lnTo>
                <a:lnTo>
                  <a:pt x="120" y="258"/>
                </a:lnTo>
                <a:lnTo>
                  <a:pt x="108" y="258"/>
                </a:lnTo>
                <a:lnTo>
                  <a:pt x="102" y="252"/>
                </a:lnTo>
                <a:lnTo>
                  <a:pt x="102" y="246"/>
                </a:lnTo>
                <a:lnTo>
                  <a:pt x="96" y="240"/>
                </a:lnTo>
                <a:lnTo>
                  <a:pt x="96" y="234"/>
                </a:lnTo>
                <a:lnTo>
                  <a:pt x="84" y="228"/>
                </a:lnTo>
                <a:lnTo>
                  <a:pt x="78" y="222"/>
                </a:lnTo>
                <a:lnTo>
                  <a:pt x="72" y="216"/>
                </a:lnTo>
                <a:lnTo>
                  <a:pt x="66" y="216"/>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358" name="Freeform 357">
            <a:hlinkClick xmlns:r="http://schemas.openxmlformats.org/officeDocument/2006/relationships" r:id="rId27" tooltip="Greenland - 1,546"/>
          </xdr:cNvPr>
          <xdr:cNvSpPr>
            <a:spLocks/>
          </xdr:cNvSpPr>
        </xdr:nvSpPr>
        <xdr:spPr bwMode="auto">
          <a:xfrm>
            <a:off x="2358" y="294"/>
            <a:ext cx="1032" cy="396"/>
          </a:xfrm>
          <a:custGeom>
            <a:avLst/>
            <a:gdLst/>
            <a:ahLst/>
            <a:cxnLst>
              <a:cxn ang="0">
                <a:pos x="372" y="252"/>
              </a:cxn>
              <a:cxn ang="0">
                <a:pos x="378" y="240"/>
              </a:cxn>
              <a:cxn ang="0">
                <a:pos x="378" y="222"/>
              </a:cxn>
              <a:cxn ang="0">
                <a:pos x="354" y="210"/>
              </a:cxn>
              <a:cxn ang="0">
                <a:pos x="324" y="204"/>
              </a:cxn>
              <a:cxn ang="0">
                <a:pos x="318" y="186"/>
              </a:cxn>
              <a:cxn ang="0">
                <a:pos x="294" y="168"/>
              </a:cxn>
              <a:cxn ang="0">
                <a:pos x="276" y="150"/>
              </a:cxn>
              <a:cxn ang="0">
                <a:pos x="186" y="126"/>
              </a:cxn>
              <a:cxn ang="0">
                <a:pos x="114" y="132"/>
              </a:cxn>
              <a:cxn ang="0">
                <a:pos x="96" y="102"/>
              </a:cxn>
              <a:cxn ang="0">
                <a:pos x="24" y="96"/>
              </a:cxn>
              <a:cxn ang="0">
                <a:pos x="138" y="60"/>
              </a:cxn>
              <a:cxn ang="0">
                <a:pos x="222" y="30"/>
              </a:cxn>
              <a:cxn ang="0">
                <a:pos x="324" y="36"/>
              </a:cxn>
              <a:cxn ang="0">
                <a:pos x="486" y="24"/>
              </a:cxn>
              <a:cxn ang="0">
                <a:pos x="540" y="12"/>
              </a:cxn>
              <a:cxn ang="0">
                <a:pos x="606" y="12"/>
              </a:cxn>
              <a:cxn ang="0">
                <a:pos x="666" y="0"/>
              </a:cxn>
              <a:cxn ang="0">
                <a:pos x="636" y="18"/>
              </a:cxn>
              <a:cxn ang="0">
                <a:pos x="840" y="12"/>
              </a:cxn>
              <a:cxn ang="0">
                <a:pos x="774" y="36"/>
              </a:cxn>
              <a:cxn ang="0">
                <a:pos x="840" y="48"/>
              </a:cxn>
              <a:cxn ang="0">
                <a:pos x="990" y="48"/>
              </a:cxn>
              <a:cxn ang="0">
                <a:pos x="900" y="66"/>
              </a:cxn>
              <a:cxn ang="0">
                <a:pos x="894" y="78"/>
              </a:cxn>
              <a:cxn ang="0">
                <a:pos x="912" y="102"/>
              </a:cxn>
              <a:cxn ang="0">
                <a:pos x="924" y="114"/>
              </a:cxn>
              <a:cxn ang="0">
                <a:pos x="864" y="120"/>
              </a:cxn>
              <a:cxn ang="0">
                <a:pos x="876" y="138"/>
              </a:cxn>
              <a:cxn ang="0">
                <a:pos x="864" y="150"/>
              </a:cxn>
              <a:cxn ang="0">
                <a:pos x="840" y="174"/>
              </a:cxn>
              <a:cxn ang="0">
                <a:pos x="774" y="180"/>
              </a:cxn>
              <a:cxn ang="0">
                <a:pos x="798" y="192"/>
              </a:cxn>
              <a:cxn ang="0">
                <a:pos x="870" y="204"/>
              </a:cxn>
              <a:cxn ang="0">
                <a:pos x="852" y="222"/>
              </a:cxn>
              <a:cxn ang="0">
                <a:pos x="804" y="210"/>
              </a:cxn>
              <a:cxn ang="0">
                <a:pos x="792" y="222"/>
              </a:cxn>
              <a:cxn ang="0">
                <a:pos x="846" y="234"/>
              </a:cxn>
              <a:cxn ang="0">
                <a:pos x="762" y="258"/>
              </a:cxn>
              <a:cxn ang="0">
                <a:pos x="684" y="252"/>
              </a:cxn>
              <a:cxn ang="0">
                <a:pos x="642" y="294"/>
              </a:cxn>
              <a:cxn ang="0">
                <a:pos x="606" y="294"/>
              </a:cxn>
              <a:cxn ang="0">
                <a:pos x="564" y="300"/>
              </a:cxn>
              <a:cxn ang="0">
                <a:pos x="546" y="336"/>
              </a:cxn>
              <a:cxn ang="0">
                <a:pos x="534" y="348"/>
              </a:cxn>
              <a:cxn ang="0">
                <a:pos x="510" y="366"/>
              </a:cxn>
              <a:cxn ang="0">
                <a:pos x="498" y="384"/>
              </a:cxn>
              <a:cxn ang="0">
                <a:pos x="492" y="396"/>
              </a:cxn>
              <a:cxn ang="0">
                <a:pos x="462" y="384"/>
              </a:cxn>
              <a:cxn ang="0">
                <a:pos x="450" y="378"/>
              </a:cxn>
              <a:cxn ang="0">
                <a:pos x="414" y="372"/>
              </a:cxn>
              <a:cxn ang="0">
                <a:pos x="396" y="360"/>
              </a:cxn>
              <a:cxn ang="0">
                <a:pos x="372" y="342"/>
              </a:cxn>
              <a:cxn ang="0">
                <a:pos x="378" y="330"/>
              </a:cxn>
              <a:cxn ang="0">
                <a:pos x="378" y="318"/>
              </a:cxn>
              <a:cxn ang="0">
                <a:pos x="360" y="306"/>
              </a:cxn>
              <a:cxn ang="0">
                <a:pos x="336" y="300"/>
              </a:cxn>
              <a:cxn ang="0">
                <a:pos x="330" y="294"/>
              </a:cxn>
              <a:cxn ang="0">
                <a:pos x="360" y="276"/>
              </a:cxn>
              <a:cxn ang="0">
                <a:pos x="390" y="270"/>
              </a:cxn>
              <a:cxn ang="0">
                <a:pos x="330" y="270"/>
              </a:cxn>
            </a:cxnLst>
            <a:rect l="0" t="0" r="r" b="b"/>
            <a:pathLst>
              <a:path w="1032" h="396">
                <a:moveTo>
                  <a:pt x="342" y="264"/>
                </a:moveTo>
                <a:lnTo>
                  <a:pt x="336" y="258"/>
                </a:lnTo>
                <a:lnTo>
                  <a:pt x="390" y="264"/>
                </a:lnTo>
                <a:lnTo>
                  <a:pt x="366" y="258"/>
                </a:lnTo>
                <a:lnTo>
                  <a:pt x="372" y="258"/>
                </a:lnTo>
                <a:lnTo>
                  <a:pt x="378" y="258"/>
                </a:lnTo>
                <a:lnTo>
                  <a:pt x="366" y="258"/>
                </a:lnTo>
                <a:lnTo>
                  <a:pt x="372" y="258"/>
                </a:lnTo>
                <a:lnTo>
                  <a:pt x="348" y="258"/>
                </a:lnTo>
                <a:lnTo>
                  <a:pt x="336" y="258"/>
                </a:lnTo>
                <a:lnTo>
                  <a:pt x="348" y="258"/>
                </a:lnTo>
                <a:lnTo>
                  <a:pt x="378" y="252"/>
                </a:lnTo>
                <a:lnTo>
                  <a:pt x="372" y="252"/>
                </a:lnTo>
                <a:lnTo>
                  <a:pt x="378" y="252"/>
                </a:lnTo>
                <a:lnTo>
                  <a:pt x="372" y="252"/>
                </a:lnTo>
                <a:lnTo>
                  <a:pt x="372" y="246"/>
                </a:lnTo>
                <a:lnTo>
                  <a:pt x="384" y="246"/>
                </a:lnTo>
                <a:lnTo>
                  <a:pt x="390" y="246"/>
                </a:lnTo>
                <a:lnTo>
                  <a:pt x="378" y="246"/>
                </a:lnTo>
                <a:lnTo>
                  <a:pt x="390" y="246"/>
                </a:lnTo>
                <a:lnTo>
                  <a:pt x="384" y="246"/>
                </a:lnTo>
                <a:lnTo>
                  <a:pt x="384" y="240"/>
                </a:lnTo>
                <a:lnTo>
                  <a:pt x="372" y="246"/>
                </a:lnTo>
                <a:lnTo>
                  <a:pt x="378" y="240"/>
                </a:lnTo>
                <a:lnTo>
                  <a:pt x="390" y="240"/>
                </a:lnTo>
                <a:lnTo>
                  <a:pt x="378" y="240"/>
                </a:lnTo>
                <a:lnTo>
                  <a:pt x="378" y="234"/>
                </a:lnTo>
                <a:lnTo>
                  <a:pt x="384" y="234"/>
                </a:lnTo>
                <a:lnTo>
                  <a:pt x="378" y="234"/>
                </a:lnTo>
                <a:lnTo>
                  <a:pt x="390" y="234"/>
                </a:lnTo>
                <a:lnTo>
                  <a:pt x="378" y="234"/>
                </a:lnTo>
                <a:lnTo>
                  <a:pt x="390" y="228"/>
                </a:lnTo>
                <a:lnTo>
                  <a:pt x="354" y="228"/>
                </a:lnTo>
                <a:lnTo>
                  <a:pt x="312" y="216"/>
                </a:lnTo>
                <a:lnTo>
                  <a:pt x="324" y="216"/>
                </a:lnTo>
                <a:lnTo>
                  <a:pt x="342" y="216"/>
                </a:lnTo>
                <a:lnTo>
                  <a:pt x="378" y="222"/>
                </a:lnTo>
                <a:lnTo>
                  <a:pt x="384" y="222"/>
                </a:lnTo>
                <a:lnTo>
                  <a:pt x="378" y="222"/>
                </a:lnTo>
                <a:lnTo>
                  <a:pt x="372" y="222"/>
                </a:lnTo>
                <a:lnTo>
                  <a:pt x="378" y="222"/>
                </a:lnTo>
                <a:lnTo>
                  <a:pt x="372" y="222"/>
                </a:lnTo>
                <a:lnTo>
                  <a:pt x="378" y="222"/>
                </a:lnTo>
                <a:lnTo>
                  <a:pt x="366" y="216"/>
                </a:lnTo>
                <a:lnTo>
                  <a:pt x="378" y="216"/>
                </a:lnTo>
                <a:lnTo>
                  <a:pt x="360" y="216"/>
                </a:lnTo>
                <a:lnTo>
                  <a:pt x="378" y="216"/>
                </a:lnTo>
                <a:lnTo>
                  <a:pt x="354" y="210"/>
                </a:lnTo>
                <a:lnTo>
                  <a:pt x="366" y="210"/>
                </a:lnTo>
                <a:lnTo>
                  <a:pt x="366" y="204"/>
                </a:lnTo>
                <a:lnTo>
                  <a:pt x="348" y="210"/>
                </a:lnTo>
                <a:lnTo>
                  <a:pt x="354" y="210"/>
                </a:lnTo>
                <a:lnTo>
                  <a:pt x="354" y="204"/>
                </a:lnTo>
                <a:lnTo>
                  <a:pt x="372" y="204"/>
                </a:lnTo>
                <a:lnTo>
                  <a:pt x="348" y="204"/>
                </a:lnTo>
                <a:lnTo>
                  <a:pt x="342" y="204"/>
                </a:lnTo>
                <a:lnTo>
                  <a:pt x="366" y="204"/>
                </a:lnTo>
                <a:lnTo>
                  <a:pt x="336" y="204"/>
                </a:lnTo>
                <a:lnTo>
                  <a:pt x="348" y="198"/>
                </a:lnTo>
                <a:lnTo>
                  <a:pt x="336" y="198"/>
                </a:lnTo>
                <a:lnTo>
                  <a:pt x="324" y="192"/>
                </a:lnTo>
                <a:lnTo>
                  <a:pt x="330" y="192"/>
                </a:lnTo>
                <a:lnTo>
                  <a:pt x="324" y="192"/>
                </a:lnTo>
                <a:lnTo>
                  <a:pt x="336" y="198"/>
                </a:lnTo>
                <a:lnTo>
                  <a:pt x="324" y="204"/>
                </a:lnTo>
                <a:lnTo>
                  <a:pt x="312" y="204"/>
                </a:lnTo>
                <a:lnTo>
                  <a:pt x="300" y="204"/>
                </a:lnTo>
                <a:lnTo>
                  <a:pt x="306" y="204"/>
                </a:lnTo>
                <a:lnTo>
                  <a:pt x="300" y="204"/>
                </a:lnTo>
                <a:lnTo>
                  <a:pt x="294" y="204"/>
                </a:lnTo>
                <a:lnTo>
                  <a:pt x="312" y="198"/>
                </a:lnTo>
                <a:lnTo>
                  <a:pt x="318" y="192"/>
                </a:lnTo>
                <a:lnTo>
                  <a:pt x="312" y="198"/>
                </a:lnTo>
                <a:lnTo>
                  <a:pt x="306" y="198"/>
                </a:lnTo>
                <a:lnTo>
                  <a:pt x="294" y="198"/>
                </a:lnTo>
                <a:lnTo>
                  <a:pt x="312" y="192"/>
                </a:lnTo>
                <a:lnTo>
                  <a:pt x="294" y="186"/>
                </a:lnTo>
                <a:lnTo>
                  <a:pt x="318" y="186"/>
                </a:lnTo>
                <a:lnTo>
                  <a:pt x="306" y="186"/>
                </a:lnTo>
                <a:lnTo>
                  <a:pt x="312" y="186"/>
                </a:lnTo>
                <a:lnTo>
                  <a:pt x="306" y="186"/>
                </a:lnTo>
                <a:lnTo>
                  <a:pt x="312" y="180"/>
                </a:lnTo>
                <a:lnTo>
                  <a:pt x="306" y="180"/>
                </a:lnTo>
                <a:lnTo>
                  <a:pt x="312" y="180"/>
                </a:lnTo>
                <a:lnTo>
                  <a:pt x="306" y="180"/>
                </a:lnTo>
                <a:lnTo>
                  <a:pt x="294" y="180"/>
                </a:lnTo>
                <a:lnTo>
                  <a:pt x="306" y="174"/>
                </a:lnTo>
                <a:lnTo>
                  <a:pt x="300" y="174"/>
                </a:lnTo>
                <a:lnTo>
                  <a:pt x="306" y="174"/>
                </a:lnTo>
                <a:lnTo>
                  <a:pt x="288" y="168"/>
                </a:lnTo>
                <a:lnTo>
                  <a:pt x="294" y="168"/>
                </a:lnTo>
                <a:lnTo>
                  <a:pt x="294" y="162"/>
                </a:lnTo>
                <a:lnTo>
                  <a:pt x="288" y="162"/>
                </a:lnTo>
                <a:lnTo>
                  <a:pt x="282" y="162"/>
                </a:lnTo>
                <a:lnTo>
                  <a:pt x="288" y="156"/>
                </a:lnTo>
                <a:lnTo>
                  <a:pt x="270" y="162"/>
                </a:lnTo>
                <a:lnTo>
                  <a:pt x="282" y="156"/>
                </a:lnTo>
                <a:lnTo>
                  <a:pt x="276" y="156"/>
                </a:lnTo>
                <a:lnTo>
                  <a:pt x="288" y="156"/>
                </a:lnTo>
                <a:lnTo>
                  <a:pt x="276" y="156"/>
                </a:lnTo>
                <a:lnTo>
                  <a:pt x="282" y="156"/>
                </a:lnTo>
                <a:lnTo>
                  <a:pt x="288" y="150"/>
                </a:lnTo>
                <a:lnTo>
                  <a:pt x="270" y="150"/>
                </a:lnTo>
                <a:lnTo>
                  <a:pt x="276" y="150"/>
                </a:lnTo>
                <a:lnTo>
                  <a:pt x="270" y="150"/>
                </a:lnTo>
                <a:lnTo>
                  <a:pt x="252" y="144"/>
                </a:lnTo>
                <a:lnTo>
                  <a:pt x="258" y="144"/>
                </a:lnTo>
                <a:lnTo>
                  <a:pt x="252" y="138"/>
                </a:lnTo>
                <a:lnTo>
                  <a:pt x="246" y="138"/>
                </a:lnTo>
                <a:lnTo>
                  <a:pt x="252" y="138"/>
                </a:lnTo>
                <a:lnTo>
                  <a:pt x="246" y="132"/>
                </a:lnTo>
                <a:lnTo>
                  <a:pt x="252" y="132"/>
                </a:lnTo>
                <a:lnTo>
                  <a:pt x="240" y="132"/>
                </a:lnTo>
                <a:lnTo>
                  <a:pt x="234" y="132"/>
                </a:lnTo>
                <a:lnTo>
                  <a:pt x="228" y="132"/>
                </a:lnTo>
                <a:lnTo>
                  <a:pt x="228" y="126"/>
                </a:lnTo>
                <a:lnTo>
                  <a:pt x="186" y="126"/>
                </a:lnTo>
                <a:lnTo>
                  <a:pt x="174" y="126"/>
                </a:lnTo>
                <a:lnTo>
                  <a:pt x="162" y="120"/>
                </a:lnTo>
                <a:lnTo>
                  <a:pt x="156" y="126"/>
                </a:lnTo>
                <a:lnTo>
                  <a:pt x="150" y="120"/>
                </a:lnTo>
                <a:lnTo>
                  <a:pt x="144" y="126"/>
                </a:lnTo>
                <a:lnTo>
                  <a:pt x="132" y="126"/>
                </a:lnTo>
                <a:lnTo>
                  <a:pt x="120" y="126"/>
                </a:lnTo>
                <a:lnTo>
                  <a:pt x="126" y="126"/>
                </a:lnTo>
                <a:lnTo>
                  <a:pt x="120" y="126"/>
                </a:lnTo>
                <a:lnTo>
                  <a:pt x="114" y="126"/>
                </a:lnTo>
                <a:lnTo>
                  <a:pt x="102" y="126"/>
                </a:lnTo>
                <a:lnTo>
                  <a:pt x="96" y="126"/>
                </a:lnTo>
                <a:lnTo>
                  <a:pt x="114" y="132"/>
                </a:lnTo>
                <a:lnTo>
                  <a:pt x="72" y="126"/>
                </a:lnTo>
                <a:lnTo>
                  <a:pt x="60" y="120"/>
                </a:lnTo>
                <a:lnTo>
                  <a:pt x="84" y="114"/>
                </a:lnTo>
                <a:lnTo>
                  <a:pt x="54" y="114"/>
                </a:lnTo>
                <a:lnTo>
                  <a:pt x="60" y="114"/>
                </a:lnTo>
                <a:lnTo>
                  <a:pt x="42" y="114"/>
                </a:lnTo>
                <a:lnTo>
                  <a:pt x="36" y="114"/>
                </a:lnTo>
                <a:lnTo>
                  <a:pt x="42" y="114"/>
                </a:lnTo>
                <a:lnTo>
                  <a:pt x="30" y="108"/>
                </a:lnTo>
                <a:lnTo>
                  <a:pt x="54" y="108"/>
                </a:lnTo>
                <a:lnTo>
                  <a:pt x="114" y="108"/>
                </a:lnTo>
                <a:lnTo>
                  <a:pt x="66" y="108"/>
                </a:lnTo>
                <a:lnTo>
                  <a:pt x="96" y="102"/>
                </a:lnTo>
                <a:lnTo>
                  <a:pt x="120" y="108"/>
                </a:lnTo>
                <a:lnTo>
                  <a:pt x="108" y="102"/>
                </a:lnTo>
                <a:lnTo>
                  <a:pt x="120" y="102"/>
                </a:lnTo>
                <a:lnTo>
                  <a:pt x="102" y="102"/>
                </a:lnTo>
                <a:lnTo>
                  <a:pt x="78" y="102"/>
                </a:lnTo>
                <a:lnTo>
                  <a:pt x="72" y="102"/>
                </a:lnTo>
                <a:lnTo>
                  <a:pt x="78" y="102"/>
                </a:lnTo>
                <a:lnTo>
                  <a:pt x="66" y="102"/>
                </a:lnTo>
                <a:lnTo>
                  <a:pt x="48" y="102"/>
                </a:lnTo>
                <a:lnTo>
                  <a:pt x="60" y="96"/>
                </a:lnTo>
                <a:lnTo>
                  <a:pt x="42" y="102"/>
                </a:lnTo>
                <a:lnTo>
                  <a:pt x="54" y="96"/>
                </a:lnTo>
                <a:lnTo>
                  <a:pt x="24" y="96"/>
                </a:lnTo>
                <a:lnTo>
                  <a:pt x="0" y="90"/>
                </a:lnTo>
                <a:lnTo>
                  <a:pt x="12" y="90"/>
                </a:lnTo>
                <a:lnTo>
                  <a:pt x="6" y="90"/>
                </a:lnTo>
                <a:lnTo>
                  <a:pt x="12" y="84"/>
                </a:lnTo>
                <a:lnTo>
                  <a:pt x="72" y="84"/>
                </a:lnTo>
                <a:lnTo>
                  <a:pt x="66" y="78"/>
                </a:lnTo>
                <a:lnTo>
                  <a:pt x="84" y="78"/>
                </a:lnTo>
                <a:lnTo>
                  <a:pt x="120" y="78"/>
                </a:lnTo>
                <a:lnTo>
                  <a:pt x="138" y="72"/>
                </a:lnTo>
                <a:lnTo>
                  <a:pt x="138" y="60"/>
                </a:lnTo>
                <a:lnTo>
                  <a:pt x="156" y="60"/>
                </a:lnTo>
                <a:lnTo>
                  <a:pt x="150" y="54"/>
                </a:lnTo>
                <a:lnTo>
                  <a:pt x="138" y="60"/>
                </a:lnTo>
                <a:lnTo>
                  <a:pt x="102" y="60"/>
                </a:lnTo>
                <a:lnTo>
                  <a:pt x="96" y="60"/>
                </a:lnTo>
                <a:lnTo>
                  <a:pt x="96" y="54"/>
                </a:lnTo>
                <a:lnTo>
                  <a:pt x="120" y="48"/>
                </a:lnTo>
                <a:lnTo>
                  <a:pt x="162" y="42"/>
                </a:lnTo>
                <a:lnTo>
                  <a:pt x="174" y="48"/>
                </a:lnTo>
                <a:lnTo>
                  <a:pt x="168" y="42"/>
                </a:lnTo>
                <a:lnTo>
                  <a:pt x="174" y="42"/>
                </a:lnTo>
                <a:lnTo>
                  <a:pt x="204" y="42"/>
                </a:lnTo>
                <a:lnTo>
                  <a:pt x="198" y="36"/>
                </a:lnTo>
                <a:lnTo>
                  <a:pt x="210" y="36"/>
                </a:lnTo>
                <a:lnTo>
                  <a:pt x="198" y="30"/>
                </a:lnTo>
                <a:lnTo>
                  <a:pt x="222" y="30"/>
                </a:lnTo>
                <a:lnTo>
                  <a:pt x="240" y="30"/>
                </a:lnTo>
                <a:lnTo>
                  <a:pt x="246" y="30"/>
                </a:lnTo>
                <a:lnTo>
                  <a:pt x="282" y="42"/>
                </a:lnTo>
                <a:lnTo>
                  <a:pt x="246" y="30"/>
                </a:lnTo>
                <a:lnTo>
                  <a:pt x="228" y="30"/>
                </a:lnTo>
                <a:lnTo>
                  <a:pt x="258" y="24"/>
                </a:lnTo>
                <a:lnTo>
                  <a:pt x="294" y="24"/>
                </a:lnTo>
                <a:lnTo>
                  <a:pt x="306" y="24"/>
                </a:lnTo>
                <a:lnTo>
                  <a:pt x="294" y="24"/>
                </a:lnTo>
                <a:lnTo>
                  <a:pt x="324" y="24"/>
                </a:lnTo>
                <a:lnTo>
                  <a:pt x="330" y="24"/>
                </a:lnTo>
                <a:lnTo>
                  <a:pt x="330" y="30"/>
                </a:lnTo>
                <a:lnTo>
                  <a:pt x="324" y="36"/>
                </a:lnTo>
                <a:lnTo>
                  <a:pt x="330" y="36"/>
                </a:lnTo>
                <a:lnTo>
                  <a:pt x="330" y="30"/>
                </a:lnTo>
                <a:lnTo>
                  <a:pt x="342" y="30"/>
                </a:lnTo>
                <a:lnTo>
                  <a:pt x="396" y="36"/>
                </a:lnTo>
                <a:lnTo>
                  <a:pt x="372" y="30"/>
                </a:lnTo>
                <a:lnTo>
                  <a:pt x="402" y="30"/>
                </a:lnTo>
                <a:lnTo>
                  <a:pt x="378" y="24"/>
                </a:lnTo>
                <a:lnTo>
                  <a:pt x="372" y="18"/>
                </a:lnTo>
                <a:lnTo>
                  <a:pt x="402" y="18"/>
                </a:lnTo>
                <a:lnTo>
                  <a:pt x="480" y="30"/>
                </a:lnTo>
                <a:lnTo>
                  <a:pt x="492" y="30"/>
                </a:lnTo>
                <a:lnTo>
                  <a:pt x="480" y="30"/>
                </a:lnTo>
                <a:lnTo>
                  <a:pt x="486" y="24"/>
                </a:lnTo>
                <a:lnTo>
                  <a:pt x="480" y="24"/>
                </a:lnTo>
                <a:lnTo>
                  <a:pt x="522" y="24"/>
                </a:lnTo>
                <a:lnTo>
                  <a:pt x="498" y="24"/>
                </a:lnTo>
                <a:lnTo>
                  <a:pt x="462" y="12"/>
                </a:lnTo>
                <a:lnTo>
                  <a:pt x="522" y="12"/>
                </a:lnTo>
                <a:lnTo>
                  <a:pt x="534" y="18"/>
                </a:lnTo>
                <a:lnTo>
                  <a:pt x="528" y="18"/>
                </a:lnTo>
                <a:lnTo>
                  <a:pt x="534" y="18"/>
                </a:lnTo>
                <a:lnTo>
                  <a:pt x="558" y="18"/>
                </a:lnTo>
                <a:lnTo>
                  <a:pt x="564" y="18"/>
                </a:lnTo>
                <a:lnTo>
                  <a:pt x="558" y="18"/>
                </a:lnTo>
                <a:lnTo>
                  <a:pt x="564" y="18"/>
                </a:lnTo>
                <a:lnTo>
                  <a:pt x="540" y="12"/>
                </a:lnTo>
                <a:lnTo>
                  <a:pt x="456" y="12"/>
                </a:lnTo>
                <a:lnTo>
                  <a:pt x="444" y="12"/>
                </a:lnTo>
                <a:lnTo>
                  <a:pt x="456" y="12"/>
                </a:lnTo>
                <a:lnTo>
                  <a:pt x="444" y="12"/>
                </a:lnTo>
                <a:lnTo>
                  <a:pt x="456" y="6"/>
                </a:lnTo>
                <a:lnTo>
                  <a:pt x="504" y="12"/>
                </a:lnTo>
                <a:lnTo>
                  <a:pt x="468" y="6"/>
                </a:lnTo>
                <a:lnTo>
                  <a:pt x="510" y="6"/>
                </a:lnTo>
                <a:lnTo>
                  <a:pt x="492" y="6"/>
                </a:lnTo>
                <a:lnTo>
                  <a:pt x="516" y="6"/>
                </a:lnTo>
                <a:lnTo>
                  <a:pt x="582" y="12"/>
                </a:lnTo>
                <a:lnTo>
                  <a:pt x="576" y="12"/>
                </a:lnTo>
                <a:lnTo>
                  <a:pt x="606" y="12"/>
                </a:lnTo>
                <a:lnTo>
                  <a:pt x="582" y="6"/>
                </a:lnTo>
                <a:lnTo>
                  <a:pt x="612" y="6"/>
                </a:lnTo>
                <a:lnTo>
                  <a:pt x="582" y="6"/>
                </a:lnTo>
                <a:lnTo>
                  <a:pt x="576" y="6"/>
                </a:lnTo>
                <a:lnTo>
                  <a:pt x="582" y="6"/>
                </a:lnTo>
                <a:lnTo>
                  <a:pt x="600" y="6"/>
                </a:lnTo>
                <a:lnTo>
                  <a:pt x="594" y="6"/>
                </a:lnTo>
                <a:lnTo>
                  <a:pt x="600" y="0"/>
                </a:lnTo>
                <a:lnTo>
                  <a:pt x="618" y="6"/>
                </a:lnTo>
                <a:lnTo>
                  <a:pt x="612" y="0"/>
                </a:lnTo>
                <a:lnTo>
                  <a:pt x="618" y="0"/>
                </a:lnTo>
                <a:lnTo>
                  <a:pt x="654" y="0"/>
                </a:lnTo>
                <a:lnTo>
                  <a:pt x="666" y="0"/>
                </a:lnTo>
                <a:lnTo>
                  <a:pt x="660" y="0"/>
                </a:lnTo>
                <a:lnTo>
                  <a:pt x="666" y="0"/>
                </a:lnTo>
                <a:lnTo>
                  <a:pt x="720" y="0"/>
                </a:lnTo>
                <a:lnTo>
                  <a:pt x="792" y="6"/>
                </a:lnTo>
                <a:lnTo>
                  <a:pt x="804" y="6"/>
                </a:lnTo>
                <a:lnTo>
                  <a:pt x="798" y="6"/>
                </a:lnTo>
                <a:lnTo>
                  <a:pt x="738" y="6"/>
                </a:lnTo>
                <a:lnTo>
                  <a:pt x="696" y="6"/>
                </a:lnTo>
                <a:lnTo>
                  <a:pt x="672" y="6"/>
                </a:lnTo>
                <a:lnTo>
                  <a:pt x="684" y="12"/>
                </a:lnTo>
                <a:lnTo>
                  <a:pt x="636" y="12"/>
                </a:lnTo>
                <a:lnTo>
                  <a:pt x="642" y="12"/>
                </a:lnTo>
                <a:lnTo>
                  <a:pt x="636" y="18"/>
                </a:lnTo>
                <a:lnTo>
                  <a:pt x="648" y="12"/>
                </a:lnTo>
                <a:lnTo>
                  <a:pt x="666" y="12"/>
                </a:lnTo>
                <a:lnTo>
                  <a:pt x="672" y="12"/>
                </a:lnTo>
                <a:lnTo>
                  <a:pt x="702" y="12"/>
                </a:lnTo>
                <a:lnTo>
                  <a:pt x="726" y="6"/>
                </a:lnTo>
                <a:lnTo>
                  <a:pt x="750" y="6"/>
                </a:lnTo>
                <a:lnTo>
                  <a:pt x="810" y="6"/>
                </a:lnTo>
                <a:lnTo>
                  <a:pt x="816" y="12"/>
                </a:lnTo>
                <a:lnTo>
                  <a:pt x="798" y="12"/>
                </a:lnTo>
                <a:lnTo>
                  <a:pt x="828" y="12"/>
                </a:lnTo>
                <a:lnTo>
                  <a:pt x="834" y="12"/>
                </a:lnTo>
                <a:lnTo>
                  <a:pt x="828" y="12"/>
                </a:lnTo>
                <a:lnTo>
                  <a:pt x="840" y="12"/>
                </a:lnTo>
                <a:lnTo>
                  <a:pt x="876" y="18"/>
                </a:lnTo>
                <a:lnTo>
                  <a:pt x="858" y="24"/>
                </a:lnTo>
                <a:lnTo>
                  <a:pt x="810" y="24"/>
                </a:lnTo>
                <a:lnTo>
                  <a:pt x="702" y="24"/>
                </a:lnTo>
                <a:lnTo>
                  <a:pt x="732" y="24"/>
                </a:lnTo>
                <a:lnTo>
                  <a:pt x="678" y="30"/>
                </a:lnTo>
                <a:lnTo>
                  <a:pt x="744" y="30"/>
                </a:lnTo>
                <a:lnTo>
                  <a:pt x="810" y="30"/>
                </a:lnTo>
                <a:lnTo>
                  <a:pt x="804" y="30"/>
                </a:lnTo>
                <a:lnTo>
                  <a:pt x="768" y="36"/>
                </a:lnTo>
                <a:lnTo>
                  <a:pt x="774" y="36"/>
                </a:lnTo>
                <a:lnTo>
                  <a:pt x="768" y="36"/>
                </a:lnTo>
                <a:lnTo>
                  <a:pt x="774" y="36"/>
                </a:lnTo>
                <a:lnTo>
                  <a:pt x="828" y="30"/>
                </a:lnTo>
                <a:lnTo>
                  <a:pt x="858" y="24"/>
                </a:lnTo>
                <a:lnTo>
                  <a:pt x="864" y="30"/>
                </a:lnTo>
                <a:lnTo>
                  <a:pt x="858" y="36"/>
                </a:lnTo>
                <a:lnTo>
                  <a:pt x="846" y="42"/>
                </a:lnTo>
                <a:lnTo>
                  <a:pt x="852" y="42"/>
                </a:lnTo>
                <a:lnTo>
                  <a:pt x="834" y="48"/>
                </a:lnTo>
                <a:lnTo>
                  <a:pt x="828" y="48"/>
                </a:lnTo>
                <a:lnTo>
                  <a:pt x="822" y="48"/>
                </a:lnTo>
                <a:lnTo>
                  <a:pt x="828" y="48"/>
                </a:lnTo>
                <a:lnTo>
                  <a:pt x="822" y="54"/>
                </a:lnTo>
                <a:lnTo>
                  <a:pt x="834" y="48"/>
                </a:lnTo>
                <a:lnTo>
                  <a:pt x="840" y="48"/>
                </a:lnTo>
                <a:lnTo>
                  <a:pt x="888" y="36"/>
                </a:lnTo>
                <a:lnTo>
                  <a:pt x="900" y="30"/>
                </a:lnTo>
                <a:lnTo>
                  <a:pt x="894" y="36"/>
                </a:lnTo>
                <a:lnTo>
                  <a:pt x="912" y="36"/>
                </a:lnTo>
                <a:lnTo>
                  <a:pt x="930" y="36"/>
                </a:lnTo>
                <a:lnTo>
                  <a:pt x="936" y="36"/>
                </a:lnTo>
                <a:lnTo>
                  <a:pt x="936" y="30"/>
                </a:lnTo>
                <a:lnTo>
                  <a:pt x="942" y="30"/>
                </a:lnTo>
                <a:lnTo>
                  <a:pt x="984" y="30"/>
                </a:lnTo>
                <a:lnTo>
                  <a:pt x="1032" y="36"/>
                </a:lnTo>
                <a:lnTo>
                  <a:pt x="1002" y="42"/>
                </a:lnTo>
                <a:lnTo>
                  <a:pt x="978" y="42"/>
                </a:lnTo>
                <a:lnTo>
                  <a:pt x="990" y="48"/>
                </a:lnTo>
                <a:lnTo>
                  <a:pt x="966" y="48"/>
                </a:lnTo>
                <a:lnTo>
                  <a:pt x="930" y="48"/>
                </a:lnTo>
                <a:lnTo>
                  <a:pt x="924" y="48"/>
                </a:lnTo>
                <a:lnTo>
                  <a:pt x="876" y="48"/>
                </a:lnTo>
                <a:lnTo>
                  <a:pt x="960" y="54"/>
                </a:lnTo>
                <a:lnTo>
                  <a:pt x="954" y="54"/>
                </a:lnTo>
                <a:lnTo>
                  <a:pt x="942" y="60"/>
                </a:lnTo>
                <a:lnTo>
                  <a:pt x="906" y="54"/>
                </a:lnTo>
                <a:lnTo>
                  <a:pt x="888" y="60"/>
                </a:lnTo>
                <a:lnTo>
                  <a:pt x="894" y="60"/>
                </a:lnTo>
                <a:lnTo>
                  <a:pt x="882" y="60"/>
                </a:lnTo>
                <a:lnTo>
                  <a:pt x="894" y="66"/>
                </a:lnTo>
                <a:lnTo>
                  <a:pt x="900" y="66"/>
                </a:lnTo>
                <a:lnTo>
                  <a:pt x="894" y="66"/>
                </a:lnTo>
                <a:lnTo>
                  <a:pt x="894" y="60"/>
                </a:lnTo>
                <a:lnTo>
                  <a:pt x="912" y="60"/>
                </a:lnTo>
                <a:lnTo>
                  <a:pt x="942" y="60"/>
                </a:lnTo>
                <a:lnTo>
                  <a:pt x="930" y="66"/>
                </a:lnTo>
                <a:lnTo>
                  <a:pt x="906" y="66"/>
                </a:lnTo>
                <a:lnTo>
                  <a:pt x="900" y="72"/>
                </a:lnTo>
                <a:lnTo>
                  <a:pt x="906" y="72"/>
                </a:lnTo>
                <a:lnTo>
                  <a:pt x="900" y="72"/>
                </a:lnTo>
                <a:lnTo>
                  <a:pt x="906" y="72"/>
                </a:lnTo>
                <a:lnTo>
                  <a:pt x="912" y="72"/>
                </a:lnTo>
                <a:lnTo>
                  <a:pt x="906" y="72"/>
                </a:lnTo>
                <a:lnTo>
                  <a:pt x="894" y="78"/>
                </a:lnTo>
                <a:lnTo>
                  <a:pt x="900" y="78"/>
                </a:lnTo>
                <a:lnTo>
                  <a:pt x="876" y="84"/>
                </a:lnTo>
                <a:lnTo>
                  <a:pt x="882" y="84"/>
                </a:lnTo>
                <a:lnTo>
                  <a:pt x="876" y="84"/>
                </a:lnTo>
                <a:lnTo>
                  <a:pt x="882" y="84"/>
                </a:lnTo>
                <a:lnTo>
                  <a:pt x="876" y="90"/>
                </a:lnTo>
                <a:lnTo>
                  <a:pt x="870" y="96"/>
                </a:lnTo>
                <a:lnTo>
                  <a:pt x="876" y="96"/>
                </a:lnTo>
                <a:lnTo>
                  <a:pt x="864" y="102"/>
                </a:lnTo>
                <a:lnTo>
                  <a:pt x="876" y="102"/>
                </a:lnTo>
                <a:lnTo>
                  <a:pt x="882" y="96"/>
                </a:lnTo>
                <a:lnTo>
                  <a:pt x="912" y="96"/>
                </a:lnTo>
                <a:lnTo>
                  <a:pt x="912" y="102"/>
                </a:lnTo>
                <a:lnTo>
                  <a:pt x="894" y="102"/>
                </a:lnTo>
                <a:lnTo>
                  <a:pt x="882" y="102"/>
                </a:lnTo>
                <a:lnTo>
                  <a:pt x="894" y="102"/>
                </a:lnTo>
                <a:lnTo>
                  <a:pt x="888" y="102"/>
                </a:lnTo>
                <a:lnTo>
                  <a:pt x="894" y="102"/>
                </a:lnTo>
                <a:lnTo>
                  <a:pt x="882" y="102"/>
                </a:lnTo>
                <a:lnTo>
                  <a:pt x="900" y="102"/>
                </a:lnTo>
                <a:lnTo>
                  <a:pt x="882" y="102"/>
                </a:lnTo>
                <a:lnTo>
                  <a:pt x="906" y="102"/>
                </a:lnTo>
                <a:lnTo>
                  <a:pt x="906" y="108"/>
                </a:lnTo>
                <a:lnTo>
                  <a:pt x="924" y="108"/>
                </a:lnTo>
                <a:lnTo>
                  <a:pt x="930" y="114"/>
                </a:lnTo>
                <a:lnTo>
                  <a:pt x="924" y="114"/>
                </a:lnTo>
                <a:lnTo>
                  <a:pt x="882" y="114"/>
                </a:lnTo>
                <a:lnTo>
                  <a:pt x="888" y="114"/>
                </a:lnTo>
                <a:lnTo>
                  <a:pt x="882" y="114"/>
                </a:lnTo>
                <a:lnTo>
                  <a:pt x="870" y="114"/>
                </a:lnTo>
                <a:lnTo>
                  <a:pt x="882" y="114"/>
                </a:lnTo>
                <a:lnTo>
                  <a:pt x="870" y="120"/>
                </a:lnTo>
                <a:lnTo>
                  <a:pt x="858" y="114"/>
                </a:lnTo>
                <a:lnTo>
                  <a:pt x="852" y="114"/>
                </a:lnTo>
                <a:lnTo>
                  <a:pt x="858" y="120"/>
                </a:lnTo>
                <a:lnTo>
                  <a:pt x="870" y="120"/>
                </a:lnTo>
                <a:lnTo>
                  <a:pt x="864" y="120"/>
                </a:lnTo>
                <a:lnTo>
                  <a:pt x="870" y="120"/>
                </a:lnTo>
                <a:lnTo>
                  <a:pt x="864" y="120"/>
                </a:lnTo>
                <a:lnTo>
                  <a:pt x="858" y="120"/>
                </a:lnTo>
                <a:lnTo>
                  <a:pt x="870" y="120"/>
                </a:lnTo>
                <a:lnTo>
                  <a:pt x="870" y="126"/>
                </a:lnTo>
                <a:lnTo>
                  <a:pt x="894" y="126"/>
                </a:lnTo>
                <a:lnTo>
                  <a:pt x="882" y="126"/>
                </a:lnTo>
                <a:lnTo>
                  <a:pt x="906" y="126"/>
                </a:lnTo>
                <a:lnTo>
                  <a:pt x="894" y="126"/>
                </a:lnTo>
                <a:lnTo>
                  <a:pt x="864" y="126"/>
                </a:lnTo>
                <a:lnTo>
                  <a:pt x="900" y="132"/>
                </a:lnTo>
                <a:lnTo>
                  <a:pt x="912" y="138"/>
                </a:lnTo>
                <a:lnTo>
                  <a:pt x="906" y="144"/>
                </a:lnTo>
                <a:lnTo>
                  <a:pt x="864" y="132"/>
                </a:lnTo>
                <a:lnTo>
                  <a:pt x="876" y="138"/>
                </a:lnTo>
                <a:lnTo>
                  <a:pt x="858" y="138"/>
                </a:lnTo>
                <a:lnTo>
                  <a:pt x="888" y="144"/>
                </a:lnTo>
                <a:lnTo>
                  <a:pt x="870" y="144"/>
                </a:lnTo>
                <a:lnTo>
                  <a:pt x="858" y="144"/>
                </a:lnTo>
                <a:lnTo>
                  <a:pt x="870" y="144"/>
                </a:lnTo>
                <a:lnTo>
                  <a:pt x="888" y="144"/>
                </a:lnTo>
                <a:lnTo>
                  <a:pt x="882" y="150"/>
                </a:lnTo>
                <a:lnTo>
                  <a:pt x="888" y="150"/>
                </a:lnTo>
                <a:lnTo>
                  <a:pt x="882" y="150"/>
                </a:lnTo>
                <a:lnTo>
                  <a:pt x="906" y="150"/>
                </a:lnTo>
                <a:lnTo>
                  <a:pt x="912" y="156"/>
                </a:lnTo>
                <a:lnTo>
                  <a:pt x="906" y="156"/>
                </a:lnTo>
                <a:lnTo>
                  <a:pt x="864" y="150"/>
                </a:lnTo>
                <a:lnTo>
                  <a:pt x="870" y="156"/>
                </a:lnTo>
                <a:lnTo>
                  <a:pt x="858" y="156"/>
                </a:lnTo>
                <a:lnTo>
                  <a:pt x="864" y="156"/>
                </a:lnTo>
                <a:lnTo>
                  <a:pt x="858" y="162"/>
                </a:lnTo>
                <a:lnTo>
                  <a:pt x="864" y="162"/>
                </a:lnTo>
                <a:lnTo>
                  <a:pt x="870" y="168"/>
                </a:lnTo>
                <a:lnTo>
                  <a:pt x="864" y="162"/>
                </a:lnTo>
                <a:lnTo>
                  <a:pt x="870" y="162"/>
                </a:lnTo>
                <a:lnTo>
                  <a:pt x="894" y="162"/>
                </a:lnTo>
                <a:lnTo>
                  <a:pt x="888" y="168"/>
                </a:lnTo>
                <a:lnTo>
                  <a:pt x="870" y="168"/>
                </a:lnTo>
                <a:lnTo>
                  <a:pt x="858" y="174"/>
                </a:lnTo>
                <a:lnTo>
                  <a:pt x="840" y="174"/>
                </a:lnTo>
                <a:lnTo>
                  <a:pt x="828" y="168"/>
                </a:lnTo>
                <a:lnTo>
                  <a:pt x="852" y="168"/>
                </a:lnTo>
                <a:lnTo>
                  <a:pt x="858" y="168"/>
                </a:lnTo>
                <a:lnTo>
                  <a:pt x="852" y="168"/>
                </a:lnTo>
                <a:lnTo>
                  <a:pt x="828" y="168"/>
                </a:lnTo>
                <a:lnTo>
                  <a:pt x="822" y="168"/>
                </a:lnTo>
                <a:lnTo>
                  <a:pt x="804" y="162"/>
                </a:lnTo>
                <a:lnTo>
                  <a:pt x="816" y="168"/>
                </a:lnTo>
                <a:lnTo>
                  <a:pt x="792" y="174"/>
                </a:lnTo>
                <a:lnTo>
                  <a:pt x="774" y="168"/>
                </a:lnTo>
                <a:lnTo>
                  <a:pt x="792" y="174"/>
                </a:lnTo>
                <a:lnTo>
                  <a:pt x="768" y="180"/>
                </a:lnTo>
                <a:lnTo>
                  <a:pt x="774" y="180"/>
                </a:lnTo>
                <a:lnTo>
                  <a:pt x="792" y="174"/>
                </a:lnTo>
                <a:lnTo>
                  <a:pt x="816" y="180"/>
                </a:lnTo>
                <a:lnTo>
                  <a:pt x="798" y="180"/>
                </a:lnTo>
                <a:lnTo>
                  <a:pt x="774" y="180"/>
                </a:lnTo>
                <a:lnTo>
                  <a:pt x="792" y="180"/>
                </a:lnTo>
                <a:lnTo>
                  <a:pt x="786" y="186"/>
                </a:lnTo>
                <a:lnTo>
                  <a:pt x="792" y="186"/>
                </a:lnTo>
                <a:lnTo>
                  <a:pt x="786" y="186"/>
                </a:lnTo>
                <a:lnTo>
                  <a:pt x="804" y="180"/>
                </a:lnTo>
                <a:lnTo>
                  <a:pt x="816" y="186"/>
                </a:lnTo>
                <a:lnTo>
                  <a:pt x="822" y="186"/>
                </a:lnTo>
                <a:lnTo>
                  <a:pt x="816" y="186"/>
                </a:lnTo>
                <a:lnTo>
                  <a:pt x="798" y="192"/>
                </a:lnTo>
                <a:lnTo>
                  <a:pt x="810" y="192"/>
                </a:lnTo>
                <a:lnTo>
                  <a:pt x="804" y="192"/>
                </a:lnTo>
                <a:lnTo>
                  <a:pt x="810" y="192"/>
                </a:lnTo>
                <a:lnTo>
                  <a:pt x="822" y="192"/>
                </a:lnTo>
                <a:lnTo>
                  <a:pt x="858" y="198"/>
                </a:lnTo>
                <a:lnTo>
                  <a:pt x="846" y="204"/>
                </a:lnTo>
                <a:lnTo>
                  <a:pt x="858" y="198"/>
                </a:lnTo>
                <a:lnTo>
                  <a:pt x="852" y="204"/>
                </a:lnTo>
                <a:lnTo>
                  <a:pt x="864" y="204"/>
                </a:lnTo>
                <a:lnTo>
                  <a:pt x="858" y="204"/>
                </a:lnTo>
                <a:lnTo>
                  <a:pt x="858" y="210"/>
                </a:lnTo>
                <a:lnTo>
                  <a:pt x="864" y="204"/>
                </a:lnTo>
                <a:lnTo>
                  <a:pt x="870" y="204"/>
                </a:lnTo>
                <a:lnTo>
                  <a:pt x="870" y="210"/>
                </a:lnTo>
                <a:lnTo>
                  <a:pt x="864" y="210"/>
                </a:lnTo>
                <a:lnTo>
                  <a:pt x="870" y="210"/>
                </a:lnTo>
                <a:lnTo>
                  <a:pt x="858" y="210"/>
                </a:lnTo>
                <a:lnTo>
                  <a:pt x="870" y="216"/>
                </a:lnTo>
                <a:lnTo>
                  <a:pt x="864" y="216"/>
                </a:lnTo>
                <a:lnTo>
                  <a:pt x="870" y="216"/>
                </a:lnTo>
                <a:lnTo>
                  <a:pt x="870" y="222"/>
                </a:lnTo>
                <a:lnTo>
                  <a:pt x="864" y="222"/>
                </a:lnTo>
                <a:lnTo>
                  <a:pt x="858" y="222"/>
                </a:lnTo>
                <a:lnTo>
                  <a:pt x="858" y="216"/>
                </a:lnTo>
                <a:lnTo>
                  <a:pt x="852" y="216"/>
                </a:lnTo>
                <a:lnTo>
                  <a:pt x="852" y="222"/>
                </a:lnTo>
                <a:lnTo>
                  <a:pt x="834" y="222"/>
                </a:lnTo>
                <a:lnTo>
                  <a:pt x="828" y="216"/>
                </a:lnTo>
                <a:lnTo>
                  <a:pt x="828" y="210"/>
                </a:lnTo>
                <a:lnTo>
                  <a:pt x="810" y="204"/>
                </a:lnTo>
                <a:lnTo>
                  <a:pt x="804" y="204"/>
                </a:lnTo>
                <a:lnTo>
                  <a:pt x="780" y="204"/>
                </a:lnTo>
                <a:lnTo>
                  <a:pt x="768" y="198"/>
                </a:lnTo>
                <a:lnTo>
                  <a:pt x="750" y="192"/>
                </a:lnTo>
                <a:lnTo>
                  <a:pt x="774" y="204"/>
                </a:lnTo>
                <a:lnTo>
                  <a:pt x="756" y="204"/>
                </a:lnTo>
                <a:lnTo>
                  <a:pt x="774" y="204"/>
                </a:lnTo>
                <a:lnTo>
                  <a:pt x="804" y="204"/>
                </a:lnTo>
                <a:lnTo>
                  <a:pt x="804" y="210"/>
                </a:lnTo>
                <a:lnTo>
                  <a:pt x="798" y="210"/>
                </a:lnTo>
                <a:lnTo>
                  <a:pt x="804" y="210"/>
                </a:lnTo>
                <a:lnTo>
                  <a:pt x="786" y="216"/>
                </a:lnTo>
                <a:lnTo>
                  <a:pt x="774" y="216"/>
                </a:lnTo>
                <a:lnTo>
                  <a:pt x="762" y="210"/>
                </a:lnTo>
                <a:lnTo>
                  <a:pt x="768" y="216"/>
                </a:lnTo>
                <a:lnTo>
                  <a:pt x="756" y="216"/>
                </a:lnTo>
                <a:lnTo>
                  <a:pt x="762" y="216"/>
                </a:lnTo>
                <a:lnTo>
                  <a:pt x="756" y="222"/>
                </a:lnTo>
                <a:lnTo>
                  <a:pt x="744" y="222"/>
                </a:lnTo>
                <a:lnTo>
                  <a:pt x="762" y="222"/>
                </a:lnTo>
                <a:lnTo>
                  <a:pt x="786" y="222"/>
                </a:lnTo>
                <a:lnTo>
                  <a:pt x="792" y="222"/>
                </a:lnTo>
                <a:lnTo>
                  <a:pt x="786" y="222"/>
                </a:lnTo>
                <a:lnTo>
                  <a:pt x="750" y="228"/>
                </a:lnTo>
                <a:lnTo>
                  <a:pt x="774" y="228"/>
                </a:lnTo>
                <a:lnTo>
                  <a:pt x="780" y="228"/>
                </a:lnTo>
                <a:lnTo>
                  <a:pt x="792" y="228"/>
                </a:lnTo>
                <a:lnTo>
                  <a:pt x="810" y="222"/>
                </a:lnTo>
                <a:lnTo>
                  <a:pt x="816" y="222"/>
                </a:lnTo>
                <a:lnTo>
                  <a:pt x="840" y="228"/>
                </a:lnTo>
                <a:lnTo>
                  <a:pt x="864" y="228"/>
                </a:lnTo>
                <a:lnTo>
                  <a:pt x="858" y="228"/>
                </a:lnTo>
                <a:lnTo>
                  <a:pt x="846" y="234"/>
                </a:lnTo>
                <a:lnTo>
                  <a:pt x="840" y="234"/>
                </a:lnTo>
                <a:lnTo>
                  <a:pt x="846" y="234"/>
                </a:lnTo>
                <a:lnTo>
                  <a:pt x="840" y="234"/>
                </a:lnTo>
                <a:lnTo>
                  <a:pt x="834" y="234"/>
                </a:lnTo>
                <a:lnTo>
                  <a:pt x="828" y="234"/>
                </a:lnTo>
                <a:lnTo>
                  <a:pt x="828" y="240"/>
                </a:lnTo>
                <a:lnTo>
                  <a:pt x="816" y="240"/>
                </a:lnTo>
                <a:lnTo>
                  <a:pt x="816" y="246"/>
                </a:lnTo>
                <a:lnTo>
                  <a:pt x="810" y="240"/>
                </a:lnTo>
                <a:lnTo>
                  <a:pt x="816" y="246"/>
                </a:lnTo>
                <a:lnTo>
                  <a:pt x="804" y="246"/>
                </a:lnTo>
                <a:lnTo>
                  <a:pt x="792" y="252"/>
                </a:lnTo>
                <a:lnTo>
                  <a:pt x="768" y="258"/>
                </a:lnTo>
                <a:lnTo>
                  <a:pt x="762" y="252"/>
                </a:lnTo>
                <a:lnTo>
                  <a:pt x="762" y="258"/>
                </a:lnTo>
                <a:lnTo>
                  <a:pt x="750" y="258"/>
                </a:lnTo>
                <a:lnTo>
                  <a:pt x="744" y="258"/>
                </a:lnTo>
                <a:lnTo>
                  <a:pt x="738" y="258"/>
                </a:lnTo>
                <a:lnTo>
                  <a:pt x="732" y="258"/>
                </a:lnTo>
                <a:lnTo>
                  <a:pt x="726" y="258"/>
                </a:lnTo>
                <a:lnTo>
                  <a:pt x="732" y="264"/>
                </a:lnTo>
                <a:lnTo>
                  <a:pt x="714" y="258"/>
                </a:lnTo>
                <a:lnTo>
                  <a:pt x="720" y="264"/>
                </a:lnTo>
                <a:lnTo>
                  <a:pt x="714" y="264"/>
                </a:lnTo>
                <a:lnTo>
                  <a:pt x="702" y="264"/>
                </a:lnTo>
                <a:lnTo>
                  <a:pt x="702" y="258"/>
                </a:lnTo>
                <a:lnTo>
                  <a:pt x="696" y="258"/>
                </a:lnTo>
                <a:lnTo>
                  <a:pt x="684" y="252"/>
                </a:lnTo>
                <a:lnTo>
                  <a:pt x="684" y="258"/>
                </a:lnTo>
                <a:lnTo>
                  <a:pt x="696" y="258"/>
                </a:lnTo>
                <a:lnTo>
                  <a:pt x="690" y="258"/>
                </a:lnTo>
                <a:lnTo>
                  <a:pt x="696" y="264"/>
                </a:lnTo>
                <a:lnTo>
                  <a:pt x="696" y="270"/>
                </a:lnTo>
                <a:lnTo>
                  <a:pt x="672" y="270"/>
                </a:lnTo>
                <a:lnTo>
                  <a:pt x="678" y="270"/>
                </a:lnTo>
                <a:lnTo>
                  <a:pt x="672" y="276"/>
                </a:lnTo>
                <a:lnTo>
                  <a:pt x="666" y="276"/>
                </a:lnTo>
                <a:lnTo>
                  <a:pt x="672" y="276"/>
                </a:lnTo>
                <a:lnTo>
                  <a:pt x="660" y="282"/>
                </a:lnTo>
                <a:lnTo>
                  <a:pt x="654" y="288"/>
                </a:lnTo>
                <a:lnTo>
                  <a:pt x="642" y="294"/>
                </a:lnTo>
                <a:lnTo>
                  <a:pt x="642" y="288"/>
                </a:lnTo>
                <a:lnTo>
                  <a:pt x="642" y="294"/>
                </a:lnTo>
                <a:lnTo>
                  <a:pt x="630" y="288"/>
                </a:lnTo>
                <a:lnTo>
                  <a:pt x="636" y="294"/>
                </a:lnTo>
                <a:lnTo>
                  <a:pt x="624" y="300"/>
                </a:lnTo>
                <a:lnTo>
                  <a:pt x="624" y="294"/>
                </a:lnTo>
                <a:lnTo>
                  <a:pt x="618" y="294"/>
                </a:lnTo>
                <a:lnTo>
                  <a:pt x="618" y="300"/>
                </a:lnTo>
                <a:lnTo>
                  <a:pt x="612" y="300"/>
                </a:lnTo>
                <a:lnTo>
                  <a:pt x="612" y="294"/>
                </a:lnTo>
                <a:lnTo>
                  <a:pt x="606" y="300"/>
                </a:lnTo>
                <a:lnTo>
                  <a:pt x="600" y="300"/>
                </a:lnTo>
                <a:lnTo>
                  <a:pt x="606" y="294"/>
                </a:lnTo>
                <a:lnTo>
                  <a:pt x="594" y="288"/>
                </a:lnTo>
                <a:lnTo>
                  <a:pt x="600" y="294"/>
                </a:lnTo>
                <a:lnTo>
                  <a:pt x="594" y="294"/>
                </a:lnTo>
                <a:lnTo>
                  <a:pt x="594" y="300"/>
                </a:lnTo>
                <a:lnTo>
                  <a:pt x="588" y="300"/>
                </a:lnTo>
                <a:lnTo>
                  <a:pt x="594" y="300"/>
                </a:lnTo>
                <a:lnTo>
                  <a:pt x="588" y="306"/>
                </a:lnTo>
                <a:lnTo>
                  <a:pt x="582" y="300"/>
                </a:lnTo>
                <a:lnTo>
                  <a:pt x="582" y="306"/>
                </a:lnTo>
                <a:lnTo>
                  <a:pt x="576" y="306"/>
                </a:lnTo>
                <a:lnTo>
                  <a:pt x="570" y="300"/>
                </a:lnTo>
                <a:lnTo>
                  <a:pt x="576" y="306"/>
                </a:lnTo>
                <a:lnTo>
                  <a:pt x="564" y="300"/>
                </a:lnTo>
                <a:lnTo>
                  <a:pt x="564" y="306"/>
                </a:lnTo>
                <a:lnTo>
                  <a:pt x="558" y="306"/>
                </a:lnTo>
                <a:lnTo>
                  <a:pt x="564" y="306"/>
                </a:lnTo>
                <a:lnTo>
                  <a:pt x="564" y="312"/>
                </a:lnTo>
                <a:lnTo>
                  <a:pt x="558" y="312"/>
                </a:lnTo>
                <a:lnTo>
                  <a:pt x="552" y="312"/>
                </a:lnTo>
                <a:lnTo>
                  <a:pt x="540" y="312"/>
                </a:lnTo>
                <a:lnTo>
                  <a:pt x="546" y="318"/>
                </a:lnTo>
                <a:lnTo>
                  <a:pt x="552" y="318"/>
                </a:lnTo>
                <a:lnTo>
                  <a:pt x="552" y="324"/>
                </a:lnTo>
                <a:lnTo>
                  <a:pt x="534" y="324"/>
                </a:lnTo>
                <a:lnTo>
                  <a:pt x="552" y="330"/>
                </a:lnTo>
                <a:lnTo>
                  <a:pt x="546" y="336"/>
                </a:lnTo>
                <a:lnTo>
                  <a:pt x="552" y="336"/>
                </a:lnTo>
                <a:lnTo>
                  <a:pt x="534" y="336"/>
                </a:lnTo>
                <a:lnTo>
                  <a:pt x="546" y="336"/>
                </a:lnTo>
                <a:lnTo>
                  <a:pt x="546" y="342"/>
                </a:lnTo>
                <a:lnTo>
                  <a:pt x="540" y="342"/>
                </a:lnTo>
                <a:lnTo>
                  <a:pt x="546" y="342"/>
                </a:lnTo>
                <a:lnTo>
                  <a:pt x="540" y="342"/>
                </a:lnTo>
                <a:lnTo>
                  <a:pt x="534" y="336"/>
                </a:lnTo>
                <a:lnTo>
                  <a:pt x="540" y="342"/>
                </a:lnTo>
                <a:lnTo>
                  <a:pt x="534" y="342"/>
                </a:lnTo>
                <a:lnTo>
                  <a:pt x="540" y="342"/>
                </a:lnTo>
                <a:lnTo>
                  <a:pt x="528" y="342"/>
                </a:lnTo>
                <a:lnTo>
                  <a:pt x="534" y="348"/>
                </a:lnTo>
                <a:lnTo>
                  <a:pt x="528" y="342"/>
                </a:lnTo>
                <a:lnTo>
                  <a:pt x="534" y="348"/>
                </a:lnTo>
                <a:lnTo>
                  <a:pt x="528" y="354"/>
                </a:lnTo>
                <a:lnTo>
                  <a:pt x="522" y="354"/>
                </a:lnTo>
                <a:lnTo>
                  <a:pt x="522" y="348"/>
                </a:lnTo>
                <a:lnTo>
                  <a:pt x="516" y="354"/>
                </a:lnTo>
                <a:lnTo>
                  <a:pt x="510" y="354"/>
                </a:lnTo>
                <a:lnTo>
                  <a:pt x="522" y="360"/>
                </a:lnTo>
                <a:lnTo>
                  <a:pt x="510" y="354"/>
                </a:lnTo>
                <a:lnTo>
                  <a:pt x="522" y="360"/>
                </a:lnTo>
                <a:lnTo>
                  <a:pt x="516" y="366"/>
                </a:lnTo>
                <a:lnTo>
                  <a:pt x="522" y="366"/>
                </a:lnTo>
                <a:lnTo>
                  <a:pt x="510" y="366"/>
                </a:lnTo>
                <a:lnTo>
                  <a:pt x="522" y="372"/>
                </a:lnTo>
                <a:lnTo>
                  <a:pt x="510" y="372"/>
                </a:lnTo>
                <a:lnTo>
                  <a:pt x="516" y="372"/>
                </a:lnTo>
                <a:lnTo>
                  <a:pt x="522" y="378"/>
                </a:lnTo>
                <a:lnTo>
                  <a:pt x="516" y="378"/>
                </a:lnTo>
                <a:lnTo>
                  <a:pt x="504" y="378"/>
                </a:lnTo>
                <a:lnTo>
                  <a:pt x="516" y="378"/>
                </a:lnTo>
                <a:lnTo>
                  <a:pt x="510" y="378"/>
                </a:lnTo>
                <a:lnTo>
                  <a:pt x="516" y="378"/>
                </a:lnTo>
                <a:lnTo>
                  <a:pt x="498" y="378"/>
                </a:lnTo>
                <a:lnTo>
                  <a:pt x="516" y="378"/>
                </a:lnTo>
                <a:lnTo>
                  <a:pt x="510" y="384"/>
                </a:lnTo>
                <a:lnTo>
                  <a:pt x="498" y="384"/>
                </a:lnTo>
                <a:lnTo>
                  <a:pt x="510" y="384"/>
                </a:lnTo>
                <a:lnTo>
                  <a:pt x="498" y="384"/>
                </a:lnTo>
                <a:lnTo>
                  <a:pt x="510" y="390"/>
                </a:lnTo>
                <a:lnTo>
                  <a:pt x="504" y="390"/>
                </a:lnTo>
                <a:lnTo>
                  <a:pt x="498" y="390"/>
                </a:lnTo>
                <a:lnTo>
                  <a:pt x="492" y="390"/>
                </a:lnTo>
                <a:lnTo>
                  <a:pt x="504" y="390"/>
                </a:lnTo>
                <a:lnTo>
                  <a:pt x="498" y="396"/>
                </a:lnTo>
                <a:lnTo>
                  <a:pt x="504" y="390"/>
                </a:lnTo>
                <a:lnTo>
                  <a:pt x="510" y="396"/>
                </a:lnTo>
                <a:lnTo>
                  <a:pt x="504" y="396"/>
                </a:lnTo>
                <a:lnTo>
                  <a:pt x="510" y="396"/>
                </a:lnTo>
                <a:lnTo>
                  <a:pt x="492" y="396"/>
                </a:lnTo>
                <a:lnTo>
                  <a:pt x="492" y="390"/>
                </a:lnTo>
                <a:lnTo>
                  <a:pt x="486" y="396"/>
                </a:lnTo>
                <a:lnTo>
                  <a:pt x="480" y="396"/>
                </a:lnTo>
                <a:lnTo>
                  <a:pt x="474" y="396"/>
                </a:lnTo>
                <a:lnTo>
                  <a:pt x="486" y="390"/>
                </a:lnTo>
                <a:lnTo>
                  <a:pt x="474" y="396"/>
                </a:lnTo>
                <a:lnTo>
                  <a:pt x="480" y="390"/>
                </a:lnTo>
                <a:lnTo>
                  <a:pt x="474" y="390"/>
                </a:lnTo>
                <a:lnTo>
                  <a:pt x="468" y="390"/>
                </a:lnTo>
                <a:lnTo>
                  <a:pt x="462" y="390"/>
                </a:lnTo>
                <a:lnTo>
                  <a:pt x="456" y="390"/>
                </a:lnTo>
                <a:lnTo>
                  <a:pt x="468" y="384"/>
                </a:lnTo>
                <a:lnTo>
                  <a:pt x="462" y="384"/>
                </a:lnTo>
                <a:lnTo>
                  <a:pt x="456" y="384"/>
                </a:lnTo>
                <a:lnTo>
                  <a:pt x="468" y="384"/>
                </a:lnTo>
                <a:lnTo>
                  <a:pt x="468" y="378"/>
                </a:lnTo>
                <a:lnTo>
                  <a:pt x="474" y="378"/>
                </a:lnTo>
                <a:lnTo>
                  <a:pt x="468" y="378"/>
                </a:lnTo>
                <a:lnTo>
                  <a:pt x="468" y="384"/>
                </a:lnTo>
                <a:lnTo>
                  <a:pt x="462" y="384"/>
                </a:lnTo>
                <a:lnTo>
                  <a:pt x="456" y="384"/>
                </a:lnTo>
                <a:lnTo>
                  <a:pt x="462" y="378"/>
                </a:lnTo>
                <a:lnTo>
                  <a:pt x="456" y="378"/>
                </a:lnTo>
                <a:lnTo>
                  <a:pt x="462" y="378"/>
                </a:lnTo>
                <a:lnTo>
                  <a:pt x="456" y="384"/>
                </a:lnTo>
                <a:lnTo>
                  <a:pt x="450" y="378"/>
                </a:lnTo>
                <a:lnTo>
                  <a:pt x="444" y="384"/>
                </a:lnTo>
                <a:lnTo>
                  <a:pt x="420" y="384"/>
                </a:lnTo>
                <a:lnTo>
                  <a:pt x="432" y="384"/>
                </a:lnTo>
                <a:lnTo>
                  <a:pt x="420" y="384"/>
                </a:lnTo>
                <a:lnTo>
                  <a:pt x="426" y="384"/>
                </a:lnTo>
                <a:lnTo>
                  <a:pt x="420" y="378"/>
                </a:lnTo>
                <a:lnTo>
                  <a:pt x="414" y="378"/>
                </a:lnTo>
                <a:lnTo>
                  <a:pt x="420" y="378"/>
                </a:lnTo>
                <a:lnTo>
                  <a:pt x="408" y="378"/>
                </a:lnTo>
                <a:lnTo>
                  <a:pt x="420" y="372"/>
                </a:lnTo>
                <a:lnTo>
                  <a:pt x="408" y="372"/>
                </a:lnTo>
                <a:lnTo>
                  <a:pt x="402" y="372"/>
                </a:lnTo>
                <a:lnTo>
                  <a:pt x="414" y="372"/>
                </a:lnTo>
                <a:lnTo>
                  <a:pt x="408" y="372"/>
                </a:lnTo>
                <a:lnTo>
                  <a:pt x="414" y="366"/>
                </a:lnTo>
                <a:lnTo>
                  <a:pt x="402" y="372"/>
                </a:lnTo>
                <a:lnTo>
                  <a:pt x="402" y="366"/>
                </a:lnTo>
                <a:lnTo>
                  <a:pt x="414" y="366"/>
                </a:lnTo>
                <a:lnTo>
                  <a:pt x="408" y="366"/>
                </a:lnTo>
                <a:lnTo>
                  <a:pt x="408" y="360"/>
                </a:lnTo>
                <a:lnTo>
                  <a:pt x="402" y="366"/>
                </a:lnTo>
                <a:lnTo>
                  <a:pt x="396" y="366"/>
                </a:lnTo>
                <a:lnTo>
                  <a:pt x="402" y="360"/>
                </a:lnTo>
                <a:lnTo>
                  <a:pt x="396" y="360"/>
                </a:lnTo>
                <a:lnTo>
                  <a:pt x="402" y="360"/>
                </a:lnTo>
                <a:lnTo>
                  <a:pt x="396" y="360"/>
                </a:lnTo>
                <a:lnTo>
                  <a:pt x="384" y="354"/>
                </a:lnTo>
                <a:lnTo>
                  <a:pt x="390" y="354"/>
                </a:lnTo>
                <a:lnTo>
                  <a:pt x="384" y="354"/>
                </a:lnTo>
                <a:lnTo>
                  <a:pt x="390" y="348"/>
                </a:lnTo>
                <a:lnTo>
                  <a:pt x="396" y="348"/>
                </a:lnTo>
                <a:lnTo>
                  <a:pt x="390" y="348"/>
                </a:lnTo>
                <a:lnTo>
                  <a:pt x="384" y="354"/>
                </a:lnTo>
                <a:lnTo>
                  <a:pt x="390" y="348"/>
                </a:lnTo>
                <a:lnTo>
                  <a:pt x="378" y="348"/>
                </a:lnTo>
                <a:lnTo>
                  <a:pt x="390" y="342"/>
                </a:lnTo>
                <a:lnTo>
                  <a:pt x="378" y="348"/>
                </a:lnTo>
                <a:lnTo>
                  <a:pt x="378" y="342"/>
                </a:lnTo>
                <a:lnTo>
                  <a:pt x="372" y="342"/>
                </a:lnTo>
                <a:lnTo>
                  <a:pt x="384" y="342"/>
                </a:lnTo>
                <a:lnTo>
                  <a:pt x="372" y="342"/>
                </a:lnTo>
                <a:lnTo>
                  <a:pt x="378" y="342"/>
                </a:lnTo>
                <a:lnTo>
                  <a:pt x="372" y="336"/>
                </a:lnTo>
                <a:lnTo>
                  <a:pt x="384" y="336"/>
                </a:lnTo>
                <a:lnTo>
                  <a:pt x="372" y="336"/>
                </a:lnTo>
                <a:lnTo>
                  <a:pt x="372" y="342"/>
                </a:lnTo>
                <a:lnTo>
                  <a:pt x="366" y="336"/>
                </a:lnTo>
                <a:lnTo>
                  <a:pt x="378" y="336"/>
                </a:lnTo>
                <a:lnTo>
                  <a:pt x="366" y="336"/>
                </a:lnTo>
                <a:lnTo>
                  <a:pt x="366" y="330"/>
                </a:lnTo>
                <a:lnTo>
                  <a:pt x="390" y="330"/>
                </a:lnTo>
                <a:lnTo>
                  <a:pt x="378" y="330"/>
                </a:lnTo>
                <a:lnTo>
                  <a:pt x="384" y="324"/>
                </a:lnTo>
                <a:lnTo>
                  <a:pt x="366" y="330"/>
                </a:lnTo>
                <a:lnTo>
                  <a:pt x="360" y="330"/>
                </a:lnTo>
                <a:lnTo>
                  <a:pt x="372" y="330"/>
                </a:lnTo>
                <a:lnTo>
                  <a:pt x="372" y="324"/>
                </a:lnTo>
                <a:lnTo>
                  <a:pt x="378" y="324"/>
                </a:lnTo>
                <a:lnTo>
                  <a:pt x="390" y="324"/>
                </a:lnTo>
                <a:lnTo>
                  <a:pt x="378" y="324"/>
                </a:lnTo>
                <a:lnTo>
                  <a:pt x="384" y="324"/>
                </a:lnTo>
                <a:lnTo>
                  <a:pt x="396" y="324"/>
                </a:lnTo>
                <a:lnTo>
                  <a:pt x="390" y="324"/>
                </a:lnTo>
                <a:lnTo>
                  <a:pt x="390" y="318"/>
                </a:lnTo>
                <a:lnTo>
                  <a:pt x="378" y="318"/>
                </a:lnTo>
                <a:lnTo>
                  <a:pt x="372" y="312"/>
                </a:lnTo>
                <a:lnTo>
                  <a:pt x="378" y="318"/>
                </a:lnTo>
                <a:lnTo>
                  <a:pt x="372" y="324"/>
                </a:lnTo>
                <a:lnTo>
                  <a:pt x="372" y="318"/>
                </a:lnTo>
                <a:lnTo>
                  <a:pt x="360" y="324"/>
                </a:lnTo>
                <a:lnTo>
                  <a:pt x="360" y="330"/>
                </a:lnTo>
                <a:lnTo>
                  <a:pt x="354" y="318"/>
                </a:lnTo>
                <a:lnTo>
                  <a:pt x="372" y="312"/>
                </a:lnTo>
                <a:lnTo>
                  <a:pt x="354" y="318"/>
                </a:lnTo>
                <a:lnTo>
                  <a:pt x="360" y="312"/>
                </a:lnTo>
                <a:lnTo>
                  <a:pt x="354" y="312"/>
                </a:lnTo>
                <a:lnTo>
                  <a:pt x="348" y="312"/>
                </a:lnTo>
                <a:lnTo>
                  <a:pt x="360" y="306"/>
                </a:lnTo>
                <a:lnTo>
                  <a:pt x="360" y="300"/>
                </a:lnTo>
                <a:lnTo>
                  <a:pt x="384" y="300"/>
                </a:lnTo>
                <a:lnTo>
                  <a:pt x="366" y="300"/>
                </a:lnTo>
                <a:lnTo>
                  <a:pt x="360" y="300"/>
                </a:lnTo>
                <a:lnTo>
                  <a:pt x="348" y="306"/>
                </a:lnTo>
                <a:lnTo>
                  <a:pt x="342" y="306"/>
                </a:lnTo>
                <a:lnTo>
                  <a:pt x="348" y="300"/>
                </a:lnTo>
                <a:lnTo>
                  <a:pt x="342" y="306"/>
                </a:lnTo>
                <a:lnTo>
                  <a:pt x="348" y="300"/>
                </a:lnTo>
                <a:lnTo>
                  <a:pt x="342" y="300"/>
                </a:lnTo>
                <a:lnTo>
                  <a:pt x="336" y="300"/>
                </a:lnTo>
                <a:lnTo>
                  <a:pt x="342" y="300"/>
                </a:lnTo>
                <a:lnTo>
                  <a:pt x="336" y="300"/>
                </a:lnTo>
                <a:lnTo>
                  <a:pt x="354" y="300"/>
                </a:lnTo>
                <a:lnTo>
                  <a:pt x="360" y="294"/>
                </a:lnTo>
                <a:lnTo>
                  <a:pt x="336" y="300"/>
                </a:lnTo>
                <a:lnTo>
                  <a:pt x="342" y="300"/>
                </a:lnTo>
                <a:lnTo>
                  <a:pt x="336" y="300"/>
                </a:lnTo>
                <a:lnTo>
                  <a:pt x="372" y="282"/>
                </a:lnTo>
                <a:lnTo>
                  <a:pt x="384" y="282"/>
                </a:lnTo>
                <a:lnTo>
                  <a:pt x="372" y="282"/>
                </a:lnTo>
                <a:lnTo>
                  <a:pt x="390" y="282"/>
                </a:lnTo>
                <a:lnTo>
                  <a:pt x="378" y="282"/>
                </a:lnTo>
                <a:lnTo>
                  <a:pt x="330" y="294"/>
                </a:lnTo>
                <a:lnTo>
                  <a:pt x="336" y="294"/>
                </a:lnTo>
                <a:lnTo>
                  <a:pt x="330" y="294"/>
                </a:lnTo>
                <a:lnTo>
                  <a:pt x="330" y="288"/>
                </a:lnTo>
                <a:lnTo>
                  <a:pt x="348" y="288"/>
                </a:lnTo>
                <a:lnTo>
                  <a:pt x="330" y="288"/>
                </a:lnTo>
                <a:lnTo>
                  <a:pt x="348" y="288"/>
                </a:lnTo>
                <a:lnTo>
                  <a:pt x="336" y="282"/>
                </a:lnTo>
                <a:lnTo>
                  <a:pt x="354" y="282"/>
                </a:lnTo>
                <a:lnTo>
                  <a:pt x="330" y="282"/>
                </a:lnTo>
                <a:lnTo>
                  <a:pt x="324" y="282"/>
                </a:lnTo>
                <a:lnTo>
                  <a:pt x="336" y="282"/>
                </a:lnTo>
                <a:lnTo>
                  <a:pt x="324" y="282"/>
                </a:lnTo>
                <a:lnTo>
                  <a:pt x="330" y="276"/>
                </a:lnTo>
                <a:lnTo>
                  <a:pt x="354" y="276"/>
                </a:lnTo>
                <a:lnTo>
                  <a:pt x="360" y="276"/>
                </a:lnTo>
                <a:lnTo>
                  <a:pt x="366" y="276"/>
                </a:lnTo>
                <a:lnTo>
                  <a:pt x="372" y="282"/>
                </a:lnTo>
                <a:lnTo>
                  <a:pt x="384" y="276"/>
                </a:lnTo>
                <a:lnTo>
                  <a:pt x="372" y="282"/>
                </a:lnTo>
                <a:lnTo>
                  <a:pt x="366" y="276"/>
                </a:lnTo>
                <a:lnTo>
                  <a:pt x="372" y="276"/>
                </a:lnTo>
                <a:lnTo>
                  <a:pt x="354" y="276"/>
                </a:lnTo>
                <a:lnTo>
                  <a:pt x="336" y="276"/>
                </a:lnTo>
                <a:lnTo>
                  <a:pt x="324" y="276"/>
                </a:lnTo>
                <a:lnTo>
                  <a:pt x="348" y="270"/>
                </a:lnTo>
                <a:lnTo>
                  <a:pt x="390" y="270"/>
                </a:lnTo>
                <a:lnTo>
                  <a:pt x="378" y="270"/>
                </a:lnTo>
                <a:lnTo>
                  <a:pt x="390" y="270"/>
                </a:lnTo>
                <a:lnTo>
                  <a:pt x="372" y="270"/>
                </a:lnTo>
                <a:lnTo>
                  <a:pt x="384" y="270"/>
                </a:lnTo>
                <a:lnTo>
                  <a:pt x="378" y="264"/>
                </a:lnTo>
                <a:lnTo>
                  <a:pt x="378" y="270"/>
                </a:lnTo>
                <a:lnTo>
                  <a:pt x="372" y="270"/>
                </a:lnTo>
                <a:lnTo>
                  <a:pt x="372" y="264"/>
                </a:lnTo>
                <a:lnTo>
                  <a:pt x="366" y="264"/>
                </a:lnTo>
                <a:lnTo>
                  <a:pt x="372" y="270"/>
                </a:lnTo>
                <a:lnTo>
                  <a:pt x="360" y="270"/>
                </a:lnTo>
                <a:lnTo>
                  <a:pt x="354" y="270"/>
                </a:lnTo>
                <a:lnTo>
                  <a:pt x="330" y="270"/>
                </a:lnTo>
                <a:lnTo>
                  <a:pt x="324" y="270"/>
                </a:lnTo>
                <a:lnTo>
                  <a:pt x="330" y="270"/>
                </a:lnTo>
                <a:lnTo>
                  <a:pt x="342" y="264"/>
                </a:lnTo>
                <a:lnTo>
                  <a:pt x="336" y="264"/>
                </a:lnTo>
                <a:lnTo>
                  <a:pt x="342" y="264"/>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359" name="Freeform 358">
            <a:hlinkClick xmlns:r="http://schemas.openxmlformats.org/officeDocument/2006/relationships" r:id="rId28" tooltip="Austria - 1,565"/>
          </xdr:cNvPr>
          <xdr:cNvSpPr>
            <a:spLocks/>
          </xdr:cNvSpPr>
        </xdr:nvSpPr>
        <xdr:spPr bwMode="auto">
          <a:xfrm>
            <a:off x="3756" y="876"/>
            <a:ext cx="126" cy="48"/>
          </a:xfrm>
          <a:custGeom>
            <a:avLst/>
            <a:gdLst/>
            <a:ahLst/>
            <a:cxnLst>
              <a:cxn ang="0">
                <a:pos x="18" y="36"/>
              </a:cxn>
              <a:cxn ang="0">
                <a:pos x="12" y="36"/>
              </a:cxn>
              <a:cxn ang="0">
                <a:pos x="6" y="36"/>
              </a:cxn>
              <a:cxn ang="0">
                <a:pos x="0" y="36"/>
              </a:cxn>
              <a:cxn ang="0">
                <a:pos x="0" y="30"/>
              </a:cxn>
              <a:cxn ang="0">
                <a:pos x="6" y="30"/>
              </a:cxn>
              <a:cxn ang="0">
                <a:pos x="12" y="30"/>
              </a:cxn>
              <a:cxn ang="0">
                <a:pos x="18" y="24"/>
              </a:cxn>
              <a:cxn ang="0">
                <a:pos x="24" y="30"/>
              </a:cxn>
              <a:cxn ang="0">
                <a:pos x="54" y="24"/>
              </a:cxn>
              <a:cxn ang="0">
                <a:pos x="60" y="30"/>
              </a:cxn>
              <a:cxn ang="0">
                <a:pos x="60" y="24"/>
              </a:cxn>
              <a:cxn ang="0">
                <a:pos x="54" y="24"/>
              </a:cxn>
              <a:cxn ang="0">
                <a:pos x="60" y="24"/>
              </a:cxn>
              <a:cxn ang="0">
                <a:pos x="54" y="18"/>
              </a:cxn>
              <a:cxn ang="0">
                <a:pos x="66" y="12"/>
              </a:cxn>
              <a:cxn ang="0">
                <a:pos x="72" y="12"/>
              </a:cxn>
              <a:cxn ang="0">
                <a:pos x="72" y="6"/>
              </a:cxn>
              <a:cxn ang="0">
                <a:pos x="84" y="12"/>
              </a:cxn>
              <a:cxn ang="0">
                <a:pos x="90" y="0"/>
              </a:cxn>
              <a:cxn ang="0">
                <a:pos x="108" y="6"/>
              </a:cxn>
              <a:cxn ang="0">
                <a:pos x="114" y="6"/>
              </a:cxn>
              <a:cxn ang="0">
                <a:pos x="126" y="12"/>
              </a:cxn>
              <a:cxn ang="0">
                <a:pos x="120" y="12"/>
              </a:cxn>
              <a:cxn ang="0">
                <a:pos x="126" y="18"/>
              </a:cxn>
              <a:cxn ang="0">
                <a:pos x="126" y="24"/>
              </a:cxn>
              <a:cxn ang="0">
                <a:pos x="114" y="24"/>
              </a:cxn>
              <a:cxn ang="0">
                <a:pos x="120" y="30"/>
              </a:cxn>
              <a:cxn ang="0">
                <a:pos x="114" y="30"/>
              </a:cxn>
              <a:cxn ang="0">
                <a:pos x="114" y="36"/>
              </a:cxn>
              <a:cxn ang="0">
                <a:pos x="108" y="36"/>
              </a:cxn>
              <a:cxn ang="0">
                <a:pos x="90" y="42"/>
              </a:cxn>
              <a:cxn ang="0">
                <a:pos x="84" y="48"/>
              </a:cxn>
              <a:cxn ang="0">
                <a:pos x="72" y="48"/>
              </a:cxn>
              <a:cxn ang="0">
                <a:pos x="48" y="42"/>
              </a:cxn>
              <a:cxn ang="0">
                <a:pos x="42" y="36"/>
              </a:cxn>
              <a:cxn ang="0">
                <a:pos x="30" y="36"/>
              </a:cxn>
              <a:cxn ang="0">
                <a:pos x="24" y="42"/>
              </a:cxn>
              <a:cxn ang="0">
                <a:pos x="18" y="36"/>
              </a:cxn>
            </a:cxnLst>
            <a:rect l="0" t="0" r="r" b="b"/>
            <a:pathLst>
              <a:path w="126" h="48">
                <a:moveTo>
                  <a:pt x="18" y="36"/>
                </a:moveTo>
                <a:lnTo>
                  <a:pt x="12" y="36"/>
                </a:lnTo>
                <a:lnTo>
                  <a:pt x="6" y="36"/>
                </a:lnTo>
                <a:lnTo>
                  <a:pt x="0" y="36"/>
                </a:lnTo>
                <a:lnTo>
                  <a:pt x="0" y="30"/>
                </a:lnTo>
                <a:lnTo>
                  <a:pt x="6" y="30"/>
                </a:lnTo>
                <a:lnTo>
                  <a:pt x="12" y="30"/>
                </a:lnTo>
                <a:lnTo>
                  <a:pt x="18" y="24"/>
                </a:lnTo>
                <a:lnTo>
                  <a:pt x="24" y="30"/>
                </a:lnTo>
                <a:lnTo>
                  <a:pt x="54" y="24"/>
                </a:lnTo>
                <a:lnTo>
                  <a:pt x="60" y="30"/>
                </a:lnTo>
                <a:lnTo>
                  <a:pt x="60" y="24"/>
                </a:lnTo>
                <a:lnTo>
                  <a:pt x="54" y="24"/>
                </a:lnTo>
                <a:lnTo>
                  <a:pt x="60" y="24"/>
                </a:lnTo>
                <a:lnTo>
                  <a:pt x="54" y="18"/>
                </a:lnTo>
                <a:lnTo>
                  <a:pt x="66" y="12"/>
                </a:lnTo>
                <a:lnTo>
                  <a:pt x="72" y="12"/>
                </a:lnTo>
                <a:lnTo>
                  <a:pt x="72" y="6"/>
                </a:lnTo>
                <a:lnTo>
                  <a:pt x="84" y="12"/>
                </a:lnTo>
                <a:lnTo>
                  <a:pt x="90" y="0"/>
                </a:lnTo>
                <a:lnTo>
                  <a:pt x="108" y="6"/>
                </a:lnTo>
                <a:lnTo>
                  <a:pt x="114" y="6"/>
                </a:lnTo>
                <a:lnTo>
                  <a:pt x="126" y="12"/>
                </a:lnTo>
                <a:lnTo>
                  <a:pt x="120" y="12"/>
                </a:lnTo>
                <a:lnTo>
                  <a:pt x="126" y="18"/>
                </a:lnTo>
                <a:lnTo>
                  <a:pt x="126" y="24"/>
                </a:lnTo>
                <a:lnTo>
                  <a:pt x="114" y="24"/>
                </a:lnTo>
                <a:lnTo>
                  <a:pt x="120" y="30"/>
                </a:lnTo>
                <a:lnTo>
                  <a:pt x="114" y="30"/>
                </a:lnTo>
                <a:lnTo>
                  <a:pt x="114" y="36"/>
                </a:lnTo>
                <a:lnTo>
                  <a:pt x="108" y="36"/>
                </a:lnTo>
                <a:lnTo>
                  <a:pt x="90" y="42"/>
                </a:lnTo>
                <a:lnTo>
                  <a:pt x="84" y="48"/>
                </a:lnTo>
                <a:lnTo>
                  <a:pt x="72" y="48"/>
                </a:lnTo>
                <a:lnTo>
                  <a:pt x="48" y="42"/>
                </a:lnTo>
                <a:lnTo>
                  <a:pt x="42" y="36"/>
                </a:lnTo>
                <a:lnTo>
                  <a:pt x="30" y="36"/>
                </a:lnTo>
                <a:lnTo>
                  <a:pt x="24" y="42"/>
                </a:lnTo>
                <a:lnTo>
                  <a:pt x="18" y="36"/>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360" name="Freeform 359">
            <a:hlinkClick xmlns:r="http://schemas.openxmlformats.org/officeDocument/2006/relationships" r:id="rId29" tooltip="Belgium - 1,584"/>
          </xdr:cNvPr>
          <xdr:cNvSpPr>
            <a:spLocks/>
          </xdr:cNvSpPr>
        </xdr:nvSpPr>
        <xdr:spPr bwMode="auto">
          <a:xfrm>
            <a:off x="3636" y="834"/>
            <a:ext cx="66" cy="36"/>
          </a:xfrm>
          <a:custGeom>
            <a:avLst/>
            <a:gdLst/>
            <a:ahLst/>
            <a:cxnLst>
              <a:cxn ang="0">
                <a:pos x="0" y="12"/>
              </a:cxn>
              <a:cxn ang="0">
                <a:pos x="18" y="6"/>
              </a:cxn>
              <a:cxn ang="0">
                <a:pos x="24" y="6"/>
              </a:cxn>
              <a:cxn ang="0">
                <a:pos x="30" y="6"/>
              </a:cxn>
              <a:cxn ang="0">
                <a:pos x="42" y="0"/>
              </a:cxn>
              <a:cxn ang="0">
                <a:pos x="48" y="6"/>
              </a:cxn>
              <a:cxn ang="0">
                <a:pos x="54" y="6"/>
              </a:cxn>
              <a:cxn ang="0">
                <a:pos x="54" y="12"/>
              </a:cxn>
              <a:cxn ang="0">
                <a:pos x="60" y="12"/>
              </a:cxn>
              <a:cxn ang="0">
                <a:pos x="66" y="18"/>
              </a:cxn>
              <a:cxn ang="0">
                <a:pos x="66" y="24"/>
              </a:cxn>
              <a:cxn ang="0">
                <a:pos x="60" y="24"/>
              </a:cxn>
              <a:cxn ang="0">
                <a:pos x="54" y="30"/>
              </a:cxn>
              <a:cxn ang="0">
                <a:pos x="60" y="36"/>
              </a:cxn>
              <a:cxn ang="0">
                <a:pos x="54" y="36"/>
              </a:cxn>
              <a:cxn ang="0">
                <a:pos x="48" y="36"/>
              </a:cxn>
              <a:cxn ang="0">
                <a:pos x="42" y="30"/>
              </a:cxn>
              <a:cxn ang="0">
                <a:pos x="42" y="24"/>
              </a:cxn>
              <a:cxn ang="0">
                <a:pos x="36" y="30"/>
              </a:cxn>
              <a:cxn ang="0">
                <a:pos x="30" y="30"/>
              </a:cxn>
              <a:cxn ang="0">
                <a:pos x="30" y="24"/>
              </a:cxn>
              <a:cxn ang="0">
                <a:pos x="12" y="18"/>
              </a:cxn>
              <a:cxn ang="0">
                <a:pos x="12" y="12"/>
              </a:cxn>
              <a:cxn ang="0">
                <a:pos x="6" y="12"/>
              </a:cxn>
              <a:cxn ang="0">
                <a:pos x="0" y="12"/>
              </a:cxn>
            </a:cxnLst>
            <a:rect l="0" t="0" r="r" b="b"/>
            <a:pathLst>
              <a:path w="66" h="36">
                <a:moveTo>
                  <a:pt x="0" y="12"/>
                </a:moveTo>
                <a:lnTo>
                  <a:pt x="18" y="6"/>
                </a:lnTo>
                <a:lnTo>
                  <a:pt x="24" y="6"/>
                </a:lnTo>
                <a:lnTo>
                  <a:pt x="30" y="6"/>
                </a:lnTo>
                <a:lnTo>
                  <a:pt x="42" y="0"/>
                </a:lnTo>
                <a:lnTo>
                  <a:pt x="48" y="6"/>
                </a:lnTo>
                <a:lnTo>
                  <a:pt x="54" y="6"/>
                </a:lnTo>
                <a:lnTo>
                  <a:pt x="54" y="12"/>
                </a:lnTo>
                <a:lnTo>
                  <a:pt x="60" y="12"/>
                </a:lnTo>
                <a:lnTo>
                  <a:pt x="66" y="18"/>
                </a:lnTo>
                <a:lnTo>
                  <a:pt x="66" y="24"/>
                </a:lnTo>
                <a:lnTo>
                  <a:pt x="60" y="24"/>
                </a:lnTo>
                <a:lnTo>
                  <a:pt x="54" y="30"/>
                </a:lnTo>
                <a:lnTo>
                  <a:pt x="60" y="36"/>
                </a:lnTo>
                <a:lnTo>
                  <a:pt x="54" y="36"/>
                </a:lnTo>
                <a:lnTo>
                  <a:pt x="48" y="36"/>
                </a:lnTo>
                <a:lnTo>
                  <a:pt x="42" y="30"/>
                </a:lnTo>
                <a:lnTo>
                  <a:pt x="42" y="24"/>
                </a:lnTo>
                <a:lnTo>
                  <a:pt x="36" y="30"/>
                </a:lnTo>
                <a:lnTo>
                  <a:pt x="30" y="30"/>
                </a:lnTo>
                <a:lnTo>
                  <a:pt x="30" y="24"/>
                </a:lnTo>
                <a:lnTo>
                  <a:pt x="12" y="18"/>
                </a:lnTo>
                <a:lnTo>
                  <a:pt x="12" y="12"/>
                </a:lnTo>
                <a:lnTo>
                  <a:pt x="6" y="12"/>
                </a:lnTo>
                <a:lnTo>
                  <a:pt x="0" y="12"/>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361" name="Freeform 360">
            <a:hlinkClick xmlns:r="http://schemas.openxmlformats.org/officeDocument/2006/relationships" r:id="rId30" tooltip="Tanzania - 1,608"/>
          </xdr:cNvPr>
          <xdr:cNvSpPr>
            <a:spLocks/>
          </xdr:cNvSpPr>
        </xdr:nvSpPr>
        <xdr:spPr bwMode="auto">
          <a:xfrm>
            <a:off x="4092" y="1722"/>
            <a:ext cx="186" cy="180"/>
          </a:xfrm>
          <a:custGeom>
            <a:avLst/>
            <a:gdLst/>
            <a:ahLst/>
            <a:cxnLst>
              <a:cxn ang="0">
                <a:pos x="96" y="180"/>
              </a:cxn>
              <a:cxn ang="0">
                <a:pos x="84" y="174"/>
              </a:cxn>
              <a:cxn ang="0">
                <a:pos x="84" y="156"/>
              </a:cxn>
              <a:cxn ang="0">
                <a:pos x="84" y="150"/>
              </a:cxn>
              <a:cxn ang="0">
                <a:pos x="78" y="144"/>
              </a:cxn>
              <a:cxn ang="0">
                <a:pos x="72" y="150"/>
              </a:cxn>
              <a:cxn ang="0">
                <a:pos x="60" y="144"/>
              </a:cxn>
              <a:cxn ang="0">
                <a:pos x="42" y="138"/>
              </a:cxn>
              <a:cxn ang="0">
                <a:pos x="30" y="132"/>
              </a:cxn>
              <a:cxn ang="0">
                <a:pos x="24" y="132"/>
              </a:cxn>
              <a:cxn ang="0">
                <a:pos x="24" y="126"/>
              </a:cxn>
              <a:cxn ang="0">
                <a:pos x="12" y="102"/>
              </a:cxn>
              <a:cxn ang="0">
                <a:pos x="0" y="90"/>
              </a:cxn>
              <a:cxn ang="0">
                <a:pos x="0" y="84"/>
              </a:cxn>
              <a:cxn ang="0">
                <a:pos x="0" y="66"/>
              </a:cxn>
              <a:cxn ang="0">
                <a:pos x="0" y="60"/>
              </a:cxn>
              <a:cxn ang="0">
                <a:pos x="12" y="60"/>
              </a:cxn>
              <a:cxn ang="0">
                <a:pos x="18" y="48"/>
              </a:cxn>
              <a:cxn ang="0">
                <a:pos x="24" y="42"/>
              </a:cxn>
              <a:cxn ang="0">
                <a:pos x="24" y="36"/>
              </a:cxn>
              <a:cxn ang="0">
                <a:pos x="18" y="36"/>
              </a:cxn>
              <a:cxn ang="0">
                <a:pos x="18" y="24"/>
              </a:cxn>
              <a:cxn ang="0">
                <a:pos x="24" y="24"/>
              </a:cxn>
              <a:cxn ang="0">
                <a:pos x="24" y="18"/>
              </a:cxn>
              <a:cxn ang="0">
                <a:pos x="24" y="12"/>
              </a:cxn>
              <a:cxn ang="0">
                <a:pos x="18" y="6"/>
              </a:cxn>
              <a:cxn ang="0">
                <a:pos x="72" y="0"/>
              </a:cxn>
              <a:cxn ang="0">
                <a:pos x="138" y="36"/>
              </a:cxn>
              <a:cxn ang="0">
                <a:pos x="138" y="42"/>
              </a:cxn>
              <a:cxn ang="0">
                <a:pos x="162" y="66"/>
              </a:cxn>
              <a:cxn ang="0">
                <a:pos x="156" y="84"/>
              </a:cxn>
              <a:cxn ang="0">
                <a:pos x="162" y="96"/>
              </a:cxn>
              <a:cxn ang="0">
                <a:pos x="168" y="102"/>
              </a:cxn>
              <a:cxn ang="0">
                <a:pos x="168" y="114"/>
              </a:cxn>
              <a:cxn ang="0">
                <a:pos x="168" y="126"/>
              </a:cxn>
              <a:cxn ang="0">
                <a:pos x="168" y="138"/>
              </a:cxn>
              <a:cxn ang="0">
                <a:pos x="174" y="138"/>
              </a:cxn>
              <a:cxn ang="0">
                <a:pos x="174" y="156"/>
              </a:cxn>
              <a:cxn ang="0">
                <a:pos x="186" y="162"/>
              </a:cxn>
              <a:cxn ang="0">
                <a:pos x="168" y="174"/>
              </a:cxn>
              <a:cxn ang="0">
                <a:pos x="162" y="174"/>
              </a:cxn>
              <a:cxn ang="0">
                <a:pos x="150" y="180"/>
              </a:cxn>
              <a:cxn ang="0">
                <a:pos x="144" y="174"/>
              </a:cxn>
              <a:cxn ang="0">
                <a:pos x="138" y="180"/>
              </a:cxn>
              <a:cxn ang="0">
                <a:pos x="126" y="180"/>
              </a:cxn>
              <a:cxn ang="0">
                <a:pos x="120" y="180"/>
              </a:cxn>
              <a:cxn ang="0">
                <a:pos x="114" y="180"/>
              </a:cxn>
              <a:cxn ang="0">
                <a:pos x="108" y="180"/>
              </a:cxn>
              <a:cxn ang="0">
                <a:pos x="102" y="180"/>
              </a:cxn>
              <a:cxn ang="0">
                <a:pos x="96" y="180"/>
              </a:cxn>
            </a:cxnLst>
            <a:rect l="0" t="0" r="r" b="b"/>
            <a:pathLst>
              <a:path w="186" h="180">
                <a:moveTo>
                  <a:pt x="96" y="180"/>
                </a:moveTo>
                <a:lnTo>
                  <a:pt x="84" y="174"/>
                </a:lnTo>
                <a:lnTo>
                  <a:pt x="84" y="156"/>
                </a:lnTo>
                <a:lnTo>
                  <a:pt x="84" y="150"/>
                </a:lnTo>
                <a:lnTo>
                  <a:pt x="78" y="144"/>
                </a:lnTo>
                <a:lnTo>
                  <a:pt x="72" y="150"/>
                </a:lnTo>
                <a:lnTo>
                  <a:pt x="60" y="144"/>
                </a:lnTo>
                <a:lnTo>
                  <a:pt x="42" y="138"/>
                </a:lnTo>
                <a:lnTo>
                  <a:pt x="30" y="132"/>
                </a:lnTo>
                <a:lnTo>
                  <a:pt x="24" y="132"/>
                </a:lnTo>
                <a:lnTo>
                  <a:pt x="24" y="126"/>
                </a:lnTo>
                <a:lnTo>
                  <a:pt x="12" y="102"/>
                </a:lnTo>
                <a:lnTo>
                  <a:pt x="0" y="90"/>
                </a:lnTo>
                <a:lnTo>
                  <a:pt x="0" y="84"/>
                </a:lnTo>
                <a:lnTo>
                  <a:pt x="0" y="66"/>
                </a:lnTo>
                <a:lnTo>
                  <a:pt x="0" y="60"/>
                </a:lnTo>
                <a:lnTo>
                  <a:pt x="12" y="60"/>
                </a:lnTo>
                <a:lnTo>
                  <a:pt x="18" y="48"/>
                </a:lnTo>
                <a:lnTo>
                  <a:pt x="24" y="42"/>
                </a:lnTo>
                <a:lnTo>
                  <a:pt x="24" y="36"/>
                </a:lnTo>
                <a:lnTo>
                  <a:pt x="18" y="36"/>
                </a:lnTo>
                <a:lnTo>
                  <a:pt x="18" y="24"/>
                </a:lnTo>
                <a:lnTo>
                  <a:pt x="24" y="24"/>
                </a:lnTo>
                <a:lnTo>
                  <a:pt x="24" y="18"/>
                </a:lnTo>
                <a:lnTo>
                  <a:pt x="24" y="12"/>
                </a:lnTo>
                <a:lnTo>
                  <a:pt x="18" y="6"/>
                </a:lnTo>
                <a:lnTo>
                  <a:pt x="72" y="0"/>
                </a:lnTo>
                <a:lnTo>
                  <a:pt x="138" y="36"/>
                </a:lnTo>
                <a:lnTo>
                  <a:pt x="138" y="42"/>
                </a:lnTo>
                <a:lnTo>
                  <a:pt x="162" y="66"/>
                </a:lnTo>
                <a:lnTo>
                  <a:pt x="156" y="84"/>
                </a:lnTo>
                <a:lnTo>
                  <a:pt x="162" y="96"/>
                </a:lnTo>
                <a:lnTo>
                  <a:pt x="168" y="102"/>
                </a:lnTo>
                <a:lnTo>
                  <a:pt x="168" y="114"/>
                </a:lnTo>
                <a:lnTo>
                  <a:pt x="168" y="126"/>
                </a:lnTo>
                <a:lnTo>
                  <a:pt x="168" y="138"/>
                </a:lnTo>
                <a:lnTo>
                  <a:pt x="174" y="138"/>
                </a:lnTo>
                <a:lnTo>
                  <a:pt x="174" y="156"/>
                </a:lnTo>
                <a:lnTo>
                  <a:pt x="186" y="162"/>
                </a:lnTo>
                <a:lnTo>
                  <a:pt x="168" y="174"/>
                </a:lnTo>
                <a:lnTo>
                  <a:pt x="162" y="174"/>
                </a:lnTo>
                <a:lnTo>
                  <a:pt x="150" y="180"/>
                </a:lnTo>
                <a:lnTo>
                  <a:pt x="144" y="174"/>
                </a:lnTo>
                <a:lnTo>
                  <a:pt x="138" y="180"/>
                </a:lnTo>
                <a:lnTo>
                  <a:pt x="126" y="180"/>
                </a:lnTo>
                <a:lnTo>
                  <a:pt x="120" y="180"/>
                </a:lnTo>
                <a:lnTo>
                  <a:pt x="114" y="180"/>
                </a:lnTo>
                <a:lnTo>
                  <a:pt x="108" y="180"/>
                </a:lnTo>
                <a:lnTo>
                  <a:pt x="102" y="180"/>
                </a:lnTo>
                <a:lnTo>
                  <a:pt x="96" y="180"/>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362" name="Freeform 361">
            <a:hlinkClick xmlns:r="http://schemas.openxmlformats.org/officeDocument/2006/relationships" r:id="rId31" tooltip="Singapore - 1,626"/>
          </xdr:cNvPr>
          <xdr:cNvSpPr>
            <a:spLocks/>
          </xdr:cNvSpPr>
        </xdr:nvSpPr>
        <xdr:spPr bwMode="auto">
          <a:xfrm>
            <a:off x="5346" y="1686"/>
            <a:ext cx="6" cy="1"/>
          </a:xfrm>
          <a:custGeom>
            <a:avLst/>
            <a:gdLst/>
            <a:ahLst/>
            <a:cxnLst>
              <a:cxn ang="0">
                <a:pos x="0" y="0"/>
              </a:cxn>
              <a:cxn ang="0">
                <a:pos x="6" y="0"/>
              </a:cxn>
              <a:cxn ang="0">
                <a:pos x="0" y="0"/>
              </a:cxn>
            </a:cxnLst>
            <a:rect l="0" t="0" r="r" b="b"/>
            <a:pathLst>
              <a:path w="6" h="1">
                <a:moveTo>
                  <a:pt x="0" y="0"/>
                </a:moveTo>
                <a:lnTo>
                  <a:pt x="6" y="0"/>
                </a:lnTo>
                <a:lnTo>
                  <a:pt x="0" y="0"/>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363" name="Freeform 362">
            <a:hlinkClick xmlns:r="http://schemas.openxmlformats.org/officeDocument/2006/relationships" r:id="rId32" tooltip="Estonia - 1,733"/>
          </xdr:cNvPr>
          <xdr:cNvSpPr>
            <a:spLocks/>
          </xdr:cNvSpPr>
        </xdr:nvSpPr>
        <xdr:spPr bwMode="auto">
          <a:xfrm>
            <a:off x="3960" y="708"/>
            <a:ext cx="30" cy="18"/>
          </a:xfrm>
          <a:custGeom>
            <a:avLst/>
            <a:gdLst/>
            <a:ahLst/>
            <a:cxnLst>
              <a:cxn ang="0">
                <a:pos x="24" y="6"/>
              </a:cxn>
              <a:cxn ang="0">
                <a:pos x="24" y="0"/>
              </a:cxn>
              <a:cxn ang="0">
                <a:pos x="18" y="0"/>
              </a:cxn>
              <a:cxn ang="0">
                <a:pos x="6" y="6"/>
              </a:cxn>
              <a:cxn ang="0">
                <a:pos x="0" y="12"/>
              </a:cxn>
              <a:cxn ang="0">
                <a:pos x="6" y="12"/>
              </a:cxn>
              <a:cxn ang="0">
                <a:pos x="0" y="12"/>
              </a:cxn>
              <a:cxn ang="0">
                <a:pos x="12" y="18"/>
              </a:cxn>
              <a:cxn ang="0">
                <a:pos x="6" y="18"/>
              </a:cxn>
              <a:cxn ang="0">
                <a:pos x="12" y="18"/>
              </a:cxn>
              <a:cxn ang="0">
                <a:pos x="30" y="12"/>
              </a:cxn>
              <a:cxn ang="0">
                <a:pos x="24" y="6"/>
              </a:cxn>
            </a:cxnLst>
            <a:rect l="0" t="0" r="r" b="b"/>
            <a:pathLst>
              <a:path w="30" h="18">
                <a:moveTo>
                  <a:pt x="24" y="6"/>
                </a:moveTo>
                <a:lnTo>
                  <a:pt x="24" y="0"/>
                </a:lnTo>
                <a:lnTo>
                  <a:pt x="18" y="0"/>
                </a:lnTo>
                <a:lnTo>
                  <a:pt x="6" y="6"/>
                </a:lnTo>
                <a:lnTo>
                  <a:pt x="0" y="12"/>
                </a:lnTo>
                <a:lnTo>
                  <a:pt x="6" y="12"/>
                </a:lnTo>
                <a:lnTo>
                  <a:pt x="0" y="12"/>
                </a:lnTo>
                <a:lnTo>
                  <a:pt x="12" y="18"/>
                </a:lnTo>
                <a:lnTo>
                  <a:pt x="6" y="18"/>
                </a:lnTo>
                <a:lnTo>
                  <a:pt x="12" y="18"/>
                </a:lnTo>
                <a:lnTo>
                  <a:pt x="30" y="12"/>
                </a:lnTo>
                <a:lnTo>
                  <a:pt x="24" y="6"/>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364" name="Freeform 363">
            <a:hlinkClick xmlns:r="http://schemas.openxmlformats.org/officeDocument/2006/relationships" r:id="rId32" tooltip="Estonia - 1,733"/>
          </xdr:cNvPr>
          <xdr:cNvSpPr>
            <a:spLocks/>
          </xdr:cNvSpPr>
        </xdr:nvSpPr>
        <xdr:spPr bwMode="auto">
          <a:xfrm>
            <a:off x="3990" y="696"/>
            <a:ext cx="78" cy="42"/>
          </a:xfrm>
          <a:custGeom>
            <a:avLst/>
            <a:gdLst/>
            <a:ahLst/>
            <a:cxnLst>
              <a:cxn ang="0">
                <a:pos x="78" y="6"/>
              </a:cxn>
              <a:cxn ang="0">
                <a:pos x="66" y="18"/>
              </a:cxn>
              <a:cxn ang="0">
                <a:pos x="66" y="30"/>
              </a:cxn>
              <a:cxn ang="0">
                <a:pos x="72" y="30"/>
              </a:cxn>
              <a:cxn ang="0">
                <a:pos x="66" y="36"/>
              </a:cxn>
              <a:cxn ang="0">
                <a:pos x="66" y="42"/>
              </a:cxn>
              <a:cxn ang="0">
                <a:pos x="60" y="36"/>
              </a:cxn>
              <a:cxn ang="0">
                <a:pos x="54" y="42"/>
              </a:cxn>
              <a:cxn ang="0">
                <a:pos x="30" y="30"/>
              </a:cxn>
              <a:cxn ang="0">
                <a:pos x="12" y="30"/>
              </a:cxn>
              <a:cxn ang="0">
                <a:pos x="18" y="24"/>
              </a:cxn>
              <a:cxn ang="0">
                <a:pos x="12" y="24"/>
              </a:cxn>
              <a:cxn ang="0">
                <a:pos x="12" y="30"/>
              </a:cxn>
              <a:cxn ang="0">
                <a:pos x="6" y="24"/>
              </a:cxn>
              <a:cxn ang="0">
                <a:pos x="0" y="18"/>
              </a:cxn>
              <a:cxn ang="0">
                <a:pos x="6" y="18"/>
              </a:cxn>
              <a:cxn ang="0">
                <a:pos x="0" y="18"/>
              </a:cxn>
              <a:cxn ang="0">
                <a:pos x="0" y="12"/>
              </a:cxn>
              <a:cxn ang="0">
                <a:pos x="24" y="6"/>
              </a:cxn>
              <a:cxn ang="0">
                <a:pos x="36" y="6"/>
              </a:cxn>
              <a:cxn ang="0">
                <a:pos x="36" y="0"/>
              </a:cxn>
              <a:cxn ang="0">
                <a:pos x="60" y="6"/>
              </a:cxn>
              <a:cxn ang="0">
                <a:pos x="78" y="6"/>
              </a:cxn>
            </a:cxnLst>
            <a:rect l="0" t="0" r="r" b="b"/>
            <a:pathLst>
              <a:path w="78" h="42">
                <a:moveTo>
                  <a:pt x="78" y="6"/>
                </a:moveTo>
                <a:lnTo>
                  <a:pt x="66" y="18"/>
                </a:lnTo>
                <a:lnTo>
                  <a:pt x="66" y="30"/>
                </a:lnTo>
                <a:lnTo>
                  <a:pt x="72" y="30"/>
                </a:lnTo>
                <a:lnTo>
                  <a:pt x="66" y="36"/>
                </a:lnTo>
                <a:lnTo>
                  <a:pt x="66" y="42"/>
                </a:lnTo>
                <a:lnTo>
                  <a:pt x="60" y="36"/>
                </a:lnTo>
                <a:lnTo>
                  <a:pt x="54" y="42"/>
                </a:lnTo>
                <a:lnTo>
                  <a:pt x="30" y="30"/>
                </a:lnTo>
                <a:lnTo>
                  <a:pt x="12" y="30"/>
                </a:lnTo>
                <a:lnTo>
                  <a:pt x="18" y="24"/>
                </a:lnTo>
                <a:lnTo>
                  <a:pt x="12" y="24"/>
                </a:lnTo>
                <a:lnTo>
                  <a:pt x="12" y="30"/>
                </a:lnTo>
                <a:lnTo>
                  <a:pt x="6" y="24"/>
                </a:lnTo>
                <a:lnTo>
                  <a:pt x="0" y="18"/>
                </a:lnTo>
                <a:lnTo>
                  <a:pt x="6" y="18"/>
                </a:lnTo>
                <a:lnTo>
                  <a:pt x="0" y="18"/>
                </a:lnTo>
                <a:lnTo>
                  <a:pt x="0" y="12"/>
                </a:lnTo>
                <a:lnTo>
                  <a:pt x="24" y="6"/>
                </a:lnTo>
                <a:lnTo>
                  <a:pt x="36" y="6"/>
                </a:lnTo>
                <a:lnTo>
                  <a:pt x="36" y="0"/>
                </a:lnTo>
                <a:lnTo>
                  <a:pt x="60" y="6"/>
                </a:lnTo>
                <a:lnTo>
                  <a:pt x="78" y="6"/>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365" name="Freeform 364">
            <a:hlinkClick xmlns:r="http://schemas.openxmlformats.org/officeDocument/2006/relationships" r:id="rId33" tooltip="Philippines - 1,757"/>
          </xdr:cNvPr>
          <xdr:cNvSpPr>
            <a:spLocks/>
          </xdr:cNvSpPr>
        </xdr:nvSpPr>
        <xdr:spPr bwMode="auto">
          <a:xfrm>
            <a:off x="5574" y="1392"/>
            <a:ext cx="162" cy="228"/>
          </a:xfrm>
          <a:custGeom>
            <a:avLst/>
            <a:gdLst/>
            <a:ahLst/>
            <a:cxnLst>
              <a:cxn ang="0">
                <a:pos x="84" y="0"/>
              </a:cxn>
              <a:cxn ang="0">
                <a:pos x="78" y="6"/>
              </a:cxn>
              <a:cxn ang="0">
                <a:pos x="66" y="0"/>
              </a:cxn>
              <a:cxn ang="0">
                <a:pos x="60" y="0"/>
              </a:cxn>
              <a:cxn ang="0">
                <a:pos x="54" y="12"/>
              </a:cxn>
              <a:cxn ang="0">
                <a:pos x="54" y="18"/>
              </a:cxn>
              <a:cxn ang="0">
                <a:pos x="54" y="36"/>
              </a:cxn>
              <a:cxn ang="0">
                <a:pos x="54" y="42"/>
              </a:cxn>
              <a:cxn ang="0">
                <a:pos x="48" y="36"/>
              </a:cxn>
              <a:cxn ang="0">
                <a:pos x="42" y="42"/>
              </a:cxn>
              <a:cxn ang="0">
                <a:pos x="48" y="48"/>
              </a:cxn>
              <a:cxn ang="0">
                <a:pos x="48" y="54"/>
              </a:cxn>
              <a:cxn ang="0">
                <a:pos x="48" y="66"/>
              </a:cxn>
              <a:cxn ang="0">
                <a:pos x="54" y="84"/>
              </a:cxn>
              <a:cxn ang="0">
                <a:pos x="54" y="96"/>
              </a:cxn>
              <a:cxn ang="0">
                <a:pos x="48" y="108"/>
              </a:cxn>
              <a:cxn ang="0">
                <a:pos x="42" y="120"/>
              </a:cxn>
              <a:cxn ang="0">
                <a:pos x="36" y="132"/>
              </a:cxn>
              <a:cxn ang="0">
                <a:pos x="30" y="138"/>
              </a:cxn>
              <a:cxn ang="0">
                <a:pos x="30" y="150"/>
              </a:cxn>
              <a:cxn ang="0">
                <a:pos x="12" y="156"/>
              </a:cxn>
              <a:cxn ang="0">
                <a:pos x="0" y="168"/>
              </a:cxn>
              <a:cxn ang="0">
                <a:pos x="0" y="174"/>
              </a:cxn>
              <a:cxn ang="0">
                <a:pos x="48" y="228"/>
              </a:cxn>
              <a:cxn ang="0">
                <a:pos x="54" y="228"/>
              </a:cxn>
              <a:cxn ang="0">
                <a:pos x="66" y="216"/>
              </a:cxn>
              <a:cxn ang="0">
                <a:pos x="72" y="216"/>
              </a:cxn>
              <a:cxn ang="0">
                <a:pos x="84" y="204"/>
              </a:cxn>
              <a:cxn ang="0">
                <a:pos x="120" y="210"/>
              </a:cxn>
              <a:cxn ang="0">
                <a:pos x="132" y="216"/>
              </a:cxn>
              <a:cxn ang="0">
                <a:pos x="138" y="222"/>
              </a:cxn>
              <a:cxn ang="0">
                <a:pos x="144" y="216"/>
              </a:cxn>
              <a:cxn ang="0">
                <a:pos x="138" y="204"/>
              </a:cxn>
              <a:cxn ang="0">
                <a:pos x="144" y="192"/>
              </a:cxn>
              <a:cxn ang="0">
                <a:pos x="150" y="204"/>
              </a:cxn>
              <a:cxn ang="0">
                <a:pos x="150" y="198"/>
              </a:cxn>
              <a:cxn ang="0">
                <a:pos x="162" y="192"/>
              </a:cxn>
              <a:cxn ang="0">
                <a:pos x="156" y="180"/>
              </a:cxn>
              <a:cxn ang="0">
                <a:pos x="156" y="174"/>
              </a:cxn>
              <a:cxn ang="0">
                <a:pos x="156" y="162"/>
              </a:cxn>
              <a:cxn ang="0">
                <a:pos x="150" y="156"/>
              </a:cxn>
              <a:cxn ang="0">
                <a:pos x="150" y="150"/>
              </a:cxn>
              <a:cxn ang="0">
                <a:pos x="144" y="138"/>
              </a:cxn>
              <a:cxn ang="0">
                <a:pos x="144" y="132"/>
              </a:cxn>
              <a:cxn ang="0">
                <a:pos x="138" y="120"/>
              </a:cxn>
              <a:cxn ang="0">
                <a:pos x="138" y="108"/>
              </a:cxn>
              <a:cxn ang="0">
                <a:pos x="132" y="102"/>
              </a:cxn>
              <a:cxn ang="0">
                <a:pos x="120" y="96"/>
              </a:cxn>
              <a:cxn ang="0">
                <a:pos x="120" y="84"/>
              </a:cxn>
              <a:cxn ang="0">
                <a:pos x="120" y="78"/>
              </a:cxn>
              <a:cxn ang="0">
                <a:pos x="108" y="78"/>
              </a:cxn>
              <a:cxn ang="0">
                <a:pos x="96" y="72"/>
              </a:cxn>
              <a:cxn ang="0">
                <a:pos x="90" y="72"/>
              </a:cxn>
              <a:cxn ang="0">
                <a:pos x="84" y="60"/>
              </a:cxn>
              <a:cxn ang="0">
                <a:pos x="84" y="42"/>
              </a:cxn>
              <a:cxn ang="0">
                <a:pos x="90" y="30"/>
              </a:cxn>
              <a:cxn ang="0">
                <a:pos x="90" y="24"/>
              </a:cxn>
              <a:cxn ang="0">
                <a:pos x="84" y="12"/>
              </a:cxn>
              <a:cxn ang="0">
                <a:pos x="84" y="6"/>
              </a:cxn>
              <a:cxn ang="0">
                <a:pos x="84" y="0"/>
              </a:cxn>
            </a:cxnLst>
            <a:rect l="0" t="0" r="r" b="b"/>
            <a:pathLst>
              <a:path w="162" h="228">
                <a:moveTo>
                  <a:pt x="84" y="0"/>
                </a:moveTo>
                <a:lnTo>
                  <a:pt x="78" y="6"/>
                </a:lnTo>
                <a:lnTo>
                  <a:pt x="66" y="0"/>
                </a:lnTo>
                <a:lnTo>
                  <a:pt x="60" y="0"/>
                </a:lnTo>
                <a:lnTo>
                  <a:pt x="54" y="12"/>
                </a:lnTo>
                <a:lnTo>
                  <a:pt x="54" y="18"/>
                </a:lnTo>
                <a:lnTo>
                  <a:pt x="54" y="36"/>
                </a:lnTo>
                <a:lnTo>
                  <a:pt x="54" y="42"/>
                </a:lnTo>
                <a:lnTo>
                  <a:pt x="48" y="36"/>
                </a:lnTo>
                <a:lnTo>
                  <a:pt x="42" y="42"/>
                </a:lnTo>
                <a:lnTo>
                  <a:pt x="48" y="48"/>
                </a:lnTo>
                <a:lnTo>
                  <a:pt x="48" y="54"/>
                </a:lnTo>
                <a:lnTo>
                  <a:pt x="48" y="66"/>
                </a:lnTo>
                <a:lnTo>
                  <a:pt x="54" y="84"/>
                </a:lnTo>
                <a:lnTo>
                  <a:pt x="54" y="96"/>
                </a:lnTo>
                <a:lnTo>
                  <a:pt x="48" y="108"/>
                </a:lnTo>
                <a:lnTo>
                  <a:pt x="42" y="120"/>
                </a:lnTo>
                <a:lnTo>
                  <a:pt x="36" y="132"/>
                </a:lnTo>
                <a:lnTo>
                  <a:pt x="30" y="138"/>
                </a:lnTo>
                <a:lnTo>
                  <a:pt x="30" y="150"/>
                </a:lnTo>
                <a:lnTo>
                  <a:pt x="12" y="156"/>
                </a:lnTo>
                <a:lnTo>
                  <a:pt x="0" y="168"/>
                </a:lnTo>
                <a:lnTo>
                  <a:pt x="0" y="174"/>
                </a:lnTo>
                <a:lnTo>
                  <a:pt x="48" y="228"/>
                </a:lnTo>
                <a:lnTo>
                  <a:pt x="54" y="228"/>
                </a:lnTo>
                <a:lnTo>
                  <a:pt x="66" y="216"/>
                </a:lnTo>
                <a:lnTo>
                  <a:pt x="72" y="216"/>
                </a:lnTo>
                <a:lnTo>
                  <a:pt x="84" y="204"/>
                </a:lnTo>
                <a:lnTo>
                  <a:pt x="120" y="210"/>
                </a:lnTo>
                <a:lnTo>
                  <a:pt x="132" y="216"/>
                </a:lnTo>
                <a:lnTo>
                  <a:pt x="138" y="222"/>
                </a:lnTo>
                <a:lnTo>
                  <a:pt x="144" y="216"/>
                </a:lnTo>
                <a:lnTo>
                  <a:pt x="138" y="204"/>
                </a:lnTo>
                <a:lnTo>
                  <a:pt x="144" y="192"/>
                </a:lnTo>
                <a:lnTo>
                  <a:pt x="150" y="204"/>
                </a:lnTo>
                <a:lnTo>
                  <a:pt x="150" y="198"/>
                </a:lnTo>
                <a:lnTo>
                  <a:pt x="162" y="192"/>
                </a:lnTo>
                <a:lnTo>
                  <a:pt x="156" y="180"/>
                </a:lnTo>
                <a:lnTo>
                  <a:pt x="156" y="174"/>
                </a:lnTo>
                <a:lnTo>
                  <a:pt x="156" y="162"/>
                </a:lnTo>
                <a:lnTo>
                  <a:pt x="150" y="156"/>
                </a:lnTo>
                <a:lnTo>
                  <a:pt x="150" y="150"/>
                </a:lnTo>
                <a:lnTo>
                  <a:pt x="144" y="138"/>
                </a:lnTo>
                <a:lnTo>
                  <a:pt x="144" y="132"/>
                </a:lnTo>
                <a:lnTo>
                  <a:pt x="138" y="120"/>
                </a:lnTo>
                <a:lnTo>
                  <a:pt x="138" y="108"/>
                </a:lnTo>
                <a:lnTo>
                  <a:pt x="132" y="102"/>
                </a:lnTo>
                <a:lnTo>
                  <a:pt x="120" y="96"/>
                </a:lnTo>
                <a:lnTo>
                  <a:pt x="120" y="84"/>
                </a:lnTo>
                <a:lnTo>
                  <a:pt x="120" y="78"/>
                </a:lnTo>
                <a:lnTo>
                  <a:pt x="108" y="78"/>
                </a:lnTo>
                <a:lnTo>
                  <a:pt x="96" y="72"/>
                </a:lnTo>
                <a:lnTo>
                  <a:pt x="90" y="72"/>
                </a:lnTo>
                <a:lnTo>
                  <a:pt x="84" y="60"/>
                </a:lnTo>
                <a:lnTo>
                  <a:pt x="84" y="42"/>
                </a:lnTo>
                <a:lnTo>
                  <a:pt x="90" y="30"/>
                </a:lnTo>
                <a:lnTo>
                  <a:pt x="90" y="24"/>
                </a:lnTo>
                <a:lnTo>
                  <a:pt x="84" y="12"/>
                </a:lnTo>
                <a:lnTo>
                  <a:pt x="84" y="6"/>
                </a:lnTo>
                <a:lnTo>
                  <a:pt x="84" y="0"/>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366" name="Freeform 365">
            <a:hlinkClick xmlns:r="http://schemas.openxmlformats.org/officeDocument/2006/relationships" r:id="rId34" tooltip="Nepal - 1,760"/>
          </xdr:cNvPr>
          <xdr:cNvSpPr>
            <a:spLocks/>
          </xdr:cNvSpPr>
        </xdr:nvSpPr>
        <xdr:spPr bwMode="auto">
          <a:xfrm>
            <a:off x="4950" y="1194"/>
            <a:ext cx="132" cy="66"/>
          </a:xfrm>
          <a:custGeom>
            <a:avLst/>
            <a:gdLst/>
            <a:ahLst/>
            <a:cxnLst>
              <a:cxn ang="0">
                <a:pos x="12" y="0"/>
              </a:cxn>
              <a:cxn ang="0">
                <a:pos x="18" y="6"/>
              </a:cxn>
              <a:cxn ang="0">
                <a:pos x="18" y="0"/>
              </a:cxn>
              <a:cxn ang="0">
                <a:pos x="30" y="0"/>
              </a:cxn>
              <a:cxn ang="0">
                <a:pos x="36" y="6"/>
              </a:cxn>
              <a:cxn ang="0">
                <a:pos x="48" y="12"/>
              </a:cxn>
              <a:cxn ang="0">
                <a:pos x="54" y="18"/>
              </a:cxn>
              <a:cxn ang="0">
                <a:pos x="66" y="18"/>
              </a:cxn>
              <a:cxn ang="0">
                <a:pos x="72" y="30"/>
              </a:cxn>
              <a:cxn ang="0">
                <a:pos x="78" y="30"/>
              </a:cxn>
              <a:cxn ang="0">
                <a:pos x="84" y="30"/>
              </a:cxn>
              <a:cxn ang="0">
                <a:pos x="84" y="36"/>
              </a:cxn>
              <a:cxn ang="0">
                <a:pos x="90" y="36"/>
              </a:cxn>
              <a:cxn ang="0">
                <a:pos x="96" y="42"/>
              </a:cxn>
              <a:cxn ang="0">
                <a:pos x="102" y="36"/>
              </a:cxn>
              <a:cxn ang="0">
                <a:pos x="108" y="42"/>
              </a:cxn>
              <a:cxn ang="0">
                <a:pos x="108" y="36"/>
              </a:cxn>
              <a:cxn ang="0">
                <a:pos x="120" y="42"/>
              </a:cxn>
              <a:cxn ang="0">
                <a:pos x="132" y="42"/>
              </a:cxn>
              <a:cxn ang="0">
                <a:pos x="132" y="54"/>
              </a:cxn>
              <a:cxn ang="0">
                <a:pos x="132" y="60"/>
              </a:cxn>
              <a:cxn ang="0">
                <a:pos x="132" y="66"/>
              </a:cxn>
              <a:cxn ang="0">
                <a:pos x="120" y="66"/>
              </a:cxn>
              <a:cxn ang="0">
                <a:pos x="114" y="66"/>
              </a:cxn>
              <a:cxn ang="0">
                <a:pos x="108" y="66"/>
              </a:cxn>
              <a:cxn ang="0">
                <a:pos x="96" y="60"/>
              </a:cxn>
              <a:cxn ang="0">
                <a:pos x="96" y="66"/>
              </a:cxn>
              <a:cxn ang="0">
                <a:pos x="90" y="60"/>
              </a:cxn>
              <a:cxn ang="0">
                <a:pos x="84" y="60"/>
              </a:cxn>
              <a:cxn ang="0">
                <a:pos x="78" y="54"/>
              </a:cxn>
              <a:cxn ang="0">
                <a:pos x="72" y="54"/>
              </a:cxn>
              <a:cxn ang="0">
                <a:pos x="66" y="48"/>
              </a:cxn>
              <a:cxn ang="0">
                <a:pos x="60" y="48"/>
              </a:cxn>
              <a:cxn ang="0">
                <a:pos x="54" y="48"/>
              </a:cxn>
              <a:cxn ang="0">
                <a:pos x="54" y="54"/>
              </a:cxn>
              <a:cxn ang="0">
                <a:pos x="42" y="48"/>
              </a:cxn>
              <a:cxn ang="0">
                <a:pos x="42" y="42"/>
              </a:cxn>
              <a:cxn ang="0">
                <a:pos x="30" y="42"/>
              </a:cxn>
              <a:cxn ang="0">
                <a:pos x="18" y="36"/>
              </a:cxn>
              <a:cxn ang="0">
                <a:pos x="0" y="24"/>
              </a:cxn>
              <a:cxn ang="0">
                <a:pos x="0" y="12"/>
              </a:cxn>
              <a:cxn ang="0">
                <a:pos x="12" y="0"/>
              </a:cxn>
            </a:cxnLst>
            <a:rect l="0" t="0" r="r" b="b"/>
            <a:pathLst>
              <a:path w="132" h="66">
                <a:moveTo>
                  <a:pt x="12" y="0"/>
                </a:moveTo>
                <a:lnTo>
                  <a:pt x="18" y="6"/>
                </a:lnTo>
                <a:lnTo>
                  <a:pt x="18" y="0"/>
                </a:lnTo>
                <a:lnTo>
                  <a:pt x="30" y="0"/>
                </a:lnTo>
                <a:lnTo>
                  <a:pt x="36" y="6"/>
                </a:lnTo>
                <a:lnTo>
                  <a:pt x="48" y="12"/>
                </a:lnTo>
                <a:lnTo>
                  <a:pt x="54" y="18"/>
                </a:lnTo>
                <a:lnTo>
                  <a:pt x="66" y="18"/>
                </a:lnTo>
                <a:lnTo>
                  <a:pt x="72" y="30"/>
                </a:lnTo>
                <a:lnTo>
                  <a:pt x="78" y="30"/>
                </a:lnTo>
                <a:lnTo>
                  <a:pt x="84" y="30"/>
                </a:lnTo>
                <a:lnTo>
                  <a:pt x="84" y="36"/>
                </a:lnTo>
                <a:lnTo>
                  <a:pt x="90" y="36"/>
                </a:lnTo>
                <a:lnTo>
                  <a:pt x="96" y="42"/>
                </a:lnTo>
                <a:lnTo>
                  <a:pt x="102" y="36"/>
                </a:lnTo>
                <a:lnTo>
                  <a:pt x="108" y="42"/>
                </a:lnTo>
                <a:lnTo>
                  <a:pt x="108" y="36"/>
                </a:lnTo>
                <a:lnTo>
                  <a:pt x="120" y="42"/>
                </a:lnTo>
                <a:lnTo>
                  <a:pt x="132" y="42"/>
                </a:lnTo>
                <a:lnTo>
                  <a:pt x="132" y="54"/>
                </a:lnTo>
                <a:lnTo>
                  <a:pt x="132" y="60"/>
                </a:lnTo>
                <a:lnTo>
                  <a:pt x="132" y="66"/>
                </a:lnTo>
                <a:lnTo>
                  <a:pt x="120" y="66"/>
                </a:lnTo>
                <a:lnTo>
                  <a:pt x="114" y="66"/>
                </a:lnTo>
                <a:lnTo>
                  <a:pt x="108" y="66"/>
                </a:lnTo>
                <a:lnTo>
                  <a:pt x="96" y="60"/>
                </a:lnTo>
                <a:lnTo>
                  <a:pt x="96" y="66"/>
                </a:lnTo>
                <a:lnTo>
                  <a:pt x="90" y="60"/>
                </a:lnTo>
                <a:lnTo>
                  <a:pt x="84" y="60"/>
                </a:lnTo>
                <a:lnTo>
                  <a:pt x="78" y="54"/>
                </a:lnTo>
                <a:lnTo>
                  <a:pt x="72" y="54"/>
                </a:lnTo>
                <a:lnTo>
                  <a:pt x="66" y="48"/>
                </a:lnTo>
                <a:lnTo>
                  <a:pt x="60" y="48"/>
                </a:lnTo>
                <a:lnTo>
                  <a:pt x="54" y="48"/>
                </a:lnTo>
                <a:lnTo>
                  <a:pt x="54" y="54"/>
                </a:lnTo>
                <a:lnTo>
                  <a:pt x="42" y="48"/>
                </a:lnTo>
                <a:lnTo>
                  <a:pt x="42" y="42"/>
                </a:lnTo>
                <a:lnTo>
                  <a:pt x="30" y="42"/>
                </a:lnTo>
                <a:lnTo>
                  <a:pt x="18" y="36"/>
                </a:lnTo>
                <a:lnTo>
                  <a:pt x="0" y="24"/>
                </a:lnTo>
                <a:lnTo>
                  <a:pt x="0" y="12"/>
                </a:lnTo>
                <a:lnTo>
                  <a:pt x="12" y="0"/>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367" name="Freeform 366">
            <a:hlinkClick xmlns:r="http://schemas.openxmlformats.org/officeDocument/2006/relationships" r:id="rId35" tooltip="Albania - 2,009"/>
          </xdr:cNvPr>
          <xdr:cNvSpPr>
            <a:spLocks/>
          </xdr:cNvSpPr>
        </xdr:nvSpPr>
        <xdr:spPr bwMode="auto">
          <a:xfrm>
            <a:off x="3918" y="990"/>
            <a:ext cx="30" cy="48"/>
          </a:xfrm>
          <a:custGeom>
            <a:avLst/>
            <a:gdLst/>
            <a:ahLst/>
            <a:cxnLst>
              <a:cxn ang="0">
                <a:pos x="12" y="48"/>
              </a:cxn>
              <a:cxn ang="0">
                <a:pos x="12" y="42"/>
              </a:cxn>
              <a:cxn ang="0">
                <a:pos x="0" y="36"/>
              </a:cxn>
              <a:cxn ang="0">
                <a:pos x="6" y="36"/>
              </a:cxn>
              <a:cxn ang="0">
                <a:pos x="0" y="30"/>
              </a:cxn>
              <a:cxn ang="0">
                <a:pos x="6" y="24"/>
              </a:cxn>
              <a:cxn ang="0">
                <a:pos x="6" y="18"/>
              </a:cxn>
              <a:cxn ang="0">
                <a:pos x="6" y="12"/>
              </a:cxn>
              <a:cxn ang="0">
                <a:pos x="0" y="6"/>
              </a:cxn>
              <a:cxn ang="0">
                <a:pos x="6" y="0"/>
              </a:cxn>
              <a:cxn ang="0">
                <a:pos x="12" y="0"/>
              </a:cxn>
              <a:cxn ang="0">
                <a:pos x="18" y="0"/>
              </a:cxn>
              <a:cxn ang="0">
                <a:pos x="24" y="6"/>
              </a:cxn>
              <a:cxn ang="0">
                <a:pos x="24" y="18"/>
              </a:cxn>
              <a:cxn ang="0">
                <a:pos x="24" y="24"/>
              </a:cxn>
              <a:cxn ang="0">
                <a:pos x="30" y="24"/>
              </a:cxn>
              <a:cxn ang="0">
                <a:pos x="30" y="30"/>
              </a:cxn>
              <a:cxn ang="0">
                <a:pos x="30" y="36"/>
              </a:cxn>
              <a:cxn ang="0">
                <a:pos x="24" y="42"/>
              </a:cxn>
              <a:cxn ang="0">
                <a:pos x="18" y="42"/>
              </a:cxn>
              <a:cxn ang="0">
                <a:pos x="18" y="48"/>
              </a:cxn>
              <a:cxn ang="0">
                <a:pos x="12" y="48"/>
              </a:cxn>
            </a:cxnLst>
            <a:rect l="0" t="0" r="r" b="b"/>
            <a:pathLst>
              <a:path w="30" h="48">
                <a:moveTo>
                  <a:pt x="12" y="48"/>
                </a:moveTo>
                <a:lnTo>
                  <a:pt x="12" y="42"/>
                </a:lnTo>
                <a:lnTo>
                  <a:pt x="0" y="36"/>
                </a:lnTo>
                <a:lnTo>
                  <a:pt x="6" y="36"/>
                </a:lnTo>
                <a:lnTo>
                  <a:pt x="0" y="30"/>
                </a:lnTo>
                <a:lnTo>
                  <a:pt x="6" y="24"/>
                </a:lnTo>
                <a:lnTo>
                  <a:pt x="6" y="18"/>
                </a:lnTo>
                <a:lnTo>
                  <a:pt x="6" y="12"/>
                </a:lnTo>
                <a:lnTo>
                  <a:pt x="0" y="6"/>
                </a:lnTo>
                <a:lnTo>
                  <a:pt x="6" y="0"/>
                </a:lnTo>
                <a:lnTo>
                  <a:pt x="12" y="0"/>
                </a:lnTo>
                <a:lnTo>
                  <a:pt x="18" y="0"/>
                </a:lnTo>
                <a:lnTo>
                  <a:pt x="24" y="6"/>
                </a:lnTo>
                <a:lnTo>
                  <a:pt x="24" y="18"/>
                </a:lnTo>
                <a:lnTo>
                  <a:pt x="24" y="24"/>
                </a:lnTo>
                <a:lnTo>
                  <a:pt x="30" y="24"/>
                </a:lnTo>
                <a:lnTo>
                  <a:pt x="30" y="30"/>
                </a:lnTo>
                <a:lnTo>
                  <a:pt x="30" y="36"/>
                </a:lnTo>
                <a:lnTo>
                  <a:pt x="24" y="42"/>
                </a:lnTo>
                <a:lnTo>
                  <a:pt x="18" y="42"/>
                </a:lnTo>
                <a:lnTo>
                  <a:pt x="18" y="48"/>
                </a:lnTo>
                <a:lnTo>
                  <a:pt x="12" y="48"/>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368" name="Freeform 367">
            <a:hlinkClick xmlns:r="http://schemas.openxmlformats.org/officeDocument/2006/relationships" r:id="rId36" tooltip="Puerto Rico - 2,114"/>
          </xdr:cNvPr>
          <xdr:cNvSpPr>
            <a:spLocks/>
          </xdr:cNvSpPr>
        </xdr:nvSpPr>
        <xdr:spPr bwMode="auto">
          <a:xfrm>
            <a:off x="2454" y="1392"/>
            <a:ext cx="30" cy="12"/>
          </a:xfrm>
          <a:custGeom>
            <a:avLst/>
            <a:gdLst/>
            <a:ahLst/>
            <a:cxnLst>
              <a:cxn ang="0">
                <a:pos x="6" y="0"/>
              </a:cxn>
              <a:cxn ang="0">
                <a:pos x="24" y="0"/>
              </a:cxn>
              <a:cxn ang="0">
                <a:pos x="30" y="6"/>
              </a:cxn>
              <a:cxn ang="0">
                <a:pos x="24" y="12"/>
              </a:cxn>
              <a:cxn ang="0">
                <a:pos x="6" y="12"/>
              </a:cxn>
              <a:cxn ang="0">
                <a:pos x="0" y="6"/>
              </a:cxn>
              <a:cxn ang="0">
                <a:pos x="6" y="0"/>
              </a:cxn>
            </a:cxnLst>
            <a:rect l="0" t="0" r="r" b="b"/>
            <a:pathLst>
              <a:path w="30" h="12">
                <a:moveTo>
                  <a:pt x="6" y="0"/>
                </a:moveTo>
                <a:lnTo>
                  <a:pt x="24" y="0"/>
                </a:lnTo>
                <a:lnTo>
                  <a:pt x="30" y="6"/>
                </a:lnTo>
                <a:lnTo>
                  <a:pt x="24" y="12"/>
                </a:lnTo>
                <a:lnTo>
                  <a:pt x="6" y="12"/>
                </a:lnTo>
                <a:lnTo>
                  <a:pt x="0" y="6"/>
                </a:lnTo>
                <a:lnTo>
                  <a:pt x="6" y="0"/>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369" name="Freeform 368">
            <a:hlinkClick xmlns:r="http://schemas.openxmlformats.org/officeDocument/2006/relationships" r:id="rId37" tooltip="Morocco - 2,144"/>
          </xdr:cNvPr>
          <xdr:cNvSpPr>
            <a:spLocks/>
          </xdr:cNvSpPr>
        </xdr:nvSpPr>
        <xdr:spPr bwMode="auto">
          <a:xfrm>
            <a:off x="3372" y="1098"/>
            <a:ext cx="204" cy="138"/>
          </a:xfrm>
          <a:custGeom>
            <a:avLst/>
            <a:gdLst/>
            <a:ahLst/>
            <a:cxnLst>
              <a:cxn ang="0">
                <a:pos x="174" y="12"/>
              </a:cxn>
              <a:cxn ang="0">
                <a:pos x="174" y="18"/>
              </a:cxn>
              <a:cxn ang="0">
                <a:pos x="174" y="12"/>
              </a:cxn>
              <a:cxn ang="0">
                <a:pos x="186" y="18"/>
              </a:cxn>
              <a:cxn ang="0">
                <a:pos x="192" y="18"/>
              </a:cxn>
              <a:cxn ang="0">
                <a:pos x="192" y="24"/>
              </a:cxn>
              <a:cxn ang="0">
                <a:pos x="192" y="30"/>
              </a:cxn>
              <a:cxn ang="0">
                <a:pos x="192" y="48"/>
              </a:cxn>
              <a:cxn ang="0">
                <a:pos x="198" y="54"/>
              </a:cxn>
              <a:cxn ang="0">
                <a:pos x="204" y="60"/>
              </a:cxn>
              <a:cxn ang="0">
                <a:pos x="198" y="66"/>
              </a:cxn>
              <a:cxn ang="0">
                <a:pos x="204" y="66"/>
              </a:cxn>
              <a:cxn ang="0">
                <a:pos x="174" y="66"/>
              </a:cxn>
              <a:cxn ang="0">
                <a:pos x="174" y="72"/>
              </a:cxn>
              <a:cxn ang="0">
                <a:pos x="156" y="72"/>
              </a:cxn>
              <a:cxn ang="0">
                <a:pos x="156" y="84"/>
              </a:cxn>
              <a:cxn ang="0">
                <a:pos x="162" y="84"/>
              </a:cxn>
              <a:cxn ang="0">
                <a:pos x="138" y="96"/>
              </a:cxn>
              <a:cxn ang="0">
                <a:pos x="132" y="102"/>
              </a:cxn>
              <a:cxn ang="0">
                <a:pos x="114" y="108"/>
              </a:cxn>
              <a:cxn ang="0">
                <a:pos x="108" y="108"/>
              </a:cxn>
              <a:cxn ang="0">
                <a:pos x="102" y="108"/>
              </a:cxn>
              <a:cxn ang="0">
                <a:pos x="72" y="126"/>
              </a:cxn>
              <a:cxn ang="0">
                <a:pos x="72" y="138"/>
              </a:cxn>
              <a:cxn ang="0">
                <a:pos x="0" y="138"/>
              </a:cxn>
              <a:cxn ang="0">
                <a:pos x="6" y="138"/>
              </a:cxn>
              <a:cxn ang="0">
                <a:pos x="30" y="132"/>
              </a:cxn>
              <a:cxn ang="0">
                <a:pos x="48" y="114"/>
              </a:cxn>
              <a:cxn ang="0">
                <a:pos x="60" y="96"/>
              </a:cxn>
              <a:cxn ang="0">
                <a:pos x="54" y="90"/>
              </a:cxn>
              <a:cxn ang="0">
                <a:pos x="54" y="78"/>
              </a:cxn>
              <a:cxn ang="0">
                <a:pos x="66" y="66"/>
              </a:cxn>
              <a:cxn ang="0">
                <a:pos x="66" y="60"/>
              </a:cxn>
              <a:cxn ang="0">
                <a:pos x="78" y="48"/>
              </a:cxn>
              <a:cxn ang="0">
                <a:pos x="108" y="36"/>
              </a:cxn>
              <a:cxn ang="0">
                <a:pos x="120" y="6"/>
              </a:cxn>
              <a:cxn ang="0">
                <a:pos x="132" y="0"/>
              </a:cxn>
              <a:cxn ang="0">
                <a:pos x="132" y="6"/>
              </a:cxn>
              <a:cxn ang="0">
                <a:pos x="144" y="12"/>
              </a:cxn>
              <a:cxn ang="0">
                <a:pos x="168" y="12"/>
              </a:cxn>
              <a:cxn ang="0">
                <a:pos x="174" y="12"/>
              </a:cxn>
            </a:cxnLst>
            <a:rect l="0" t="0" r="r" b="b"/>
            <a:pathLst>
              <a:path w="204" h="138">
                <a:moveTo>
                  <a:pt x="174" y="12"/>
                </a:moveTo>
                <a:lnTo>
                  <a:pt x="174" y="18"/>
                </a:lnTo>
                <a:lnTo>
                  <a:pt x="174" y="12"/>
                </a:lnTo>
                <a:lnTo>
                  <a:pt x="186" y="18"/>
                </a:lnTo>
                <a:lnTo>
                  <a:pt x="192" y="18"/>
                </a:lnTo>
                <a:lnTo>
                  <a:pt x="192" y="24"/>
                </a:lnTo>
                <a:lnTo>
                  <a:pt x="192" y="30"/>
                </a:lnTo>
                <a:lnTo>
                  <a:pt x="192" y="48"/>
                </a:lnTo>
                <a:lnTo>
                  <a:pt x="198" y="54"/>
                </a:lnTo>
                <a:lnTo>
                  <a:pt x="204" y="60"/>
                </a:lnTo>
                <a:lnTo>
                  <a:pt x="198" y="66"/>
                </a:lnTo>
                <a:lnTo>
                  <a:pt x="204" y="66"/>
                </a:lnTo>
                <a:lnTo>
                  <a:pt x="174" y="66"/>
                </a:lnTo>
                <a:lnTo>
                  <a:pt x="174" y="72"/>
                </a:lnTo>
                <a:lnTo>
                  <a:pt x="156" y="72"/>
                </a:lnTo>
                <a:lnTo>
                  <a:pt x="156" y="84"/>
                </a:lnTo>
                <a:lnTo>
                  <a:pt x="162" y="84"/>
                </a:lnTo>
                <a:lnTo>
                  <a:pt x="138" y="96"/>
                </a:lnTo>
                <a:lnTo>
                  <a:pt x="132" y="102"/>
                </a:lnTo>
                <a:lnTo>
                  <a:pt x="114" y="108"/>
                </a:lnTo>
                <a:lnTo>
                  <a:pt x="108" y="108"/>
                </a:lnTo>
                <a:lnTo>
                  <a:pt x="102" y="108"/>
                </a:lnTo>
                <a:lnTo>
                  <a:pt x="72" y="126"/>
                </a:lnTo>
                <a:lnTo>
                  <a:pt x="72" y="138"/>
                </a:lnTo>
                <a:lnTo>
                  <a:pt x="0" y="138"/>
                </a:lnTo>
                <a:lnTo>
                  <a:pt x="6" y="138"/>
                </a:lnTo>
                <a:lnTo>
                  <a:pt x="30" y="132"/>
                </a:lnTo>
                <a:lnTo>
                  <a:pt x="48" y="114"/>
                </a:lnTo>
                <a:lnTo>
                  <a:pt x="60" y="96"/>
                </a:lnTo>
                <a:lnTo>
                  <a:pt x="54" y="90"/>
                </a:lnTo>
                <a:lnTo>
                  <a:pt x="54" y="78"/>
                </a:lnTo>
                <a:lnTo>
                  <a:pt x="66" y="66"/>
                </a:lnTo>
                <a:lnTo>
                  <a:pt x="66" y="60"/>
                </a:lnTo>
                <a:lnTo>
                  <a:pt x="78" y="48"/>
                </a:lnTo>
                <a:lnTo>
                  <a:pt x="108" y="36"/>
                </a:lnTo>
                <a:lnTo>
                  <a:pt x="120" y="6"/>
                </a:lnTo>
                <a:lnTo>
                  <a:pt x="132" y="0"/>
                </a:lnTo>
                <a:lnTo>
                  <a:pt x="132" y="6"/>
                </a:lnTo>
                <a:lnTo>
                  <a:pt x="144" y="12"/>
                </a:lnTo>
                <a:lnTo>
                  <a:pt x="168" y="12"/>
                </a:lnTo>
                <a:lnTo>
                  <a:pt x="174" y="12"/>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370" name="Freeform 369">
            <a:hlinkClick xmlns:r="http://schemas.openxmlformats.org/officeDocument/2006/relationships" r:id="rId38" tooltip="Hungary - 2,361"/>
          </xdr:cNvPr>
          <xdr:cNvSpPr>
            <a:spLocks/>
          </xdr:cNvSpPr>
        </xdr:nvSpPr>
        <xdr:spPr bwMode="auto">
          <a:xfrm>
            <a:off x="3864" y="888"/>
            <a:ext cx="120" cy="48"/>
          </a:xfrm>
          <a:custGeom>
            <a:avLst/>
            <a:gdLst/>
            <a:ahLst/>
            <a:cxnLst>
              <a:cxn ang="0">
                <a:pos x="72" y="42"/>
              </a:cxn>
              <a:cxn ang="0">
                <a:pos x="60" y="36"/>
              </a:cxn>
              <a:cxn ang="0">
                <a:pos x="48" y="42"/>
              </a:cxn>
              <a:cxn ang="0">
                <a:pos x="42" y="48"/>
              </a:cxn>
              <a:cxn ang="0">
                <a:pos x="30" y="42"/>
              </a:cxn>
              <a:cxn ang="0">
                <a:pos x="12" y="36"/>
              </a:cxn>
              <a:cxn ang="0">
                <a:pos x="6" y="30"/>
              </a:cxn>
              <a:cxn ang="0">
                <a:pos x="0" y="24"/>
              </a:cxn>
              <a:cxn ang="0">
                <a:pos x="6" y="24"/>
              </a:cxn>
              <a:cxn ang="0">
                <a:pos x="6" y="18"/>
              </a:cxn>
              <a:cxn ang="0">
                <a:pos x="12" y="18"/>
              </a:cxn>
              <a:cxn ang="0">
                <a:pos x="6" y="12"/>
              </a:cxn>
              <a:cxn ang="0">
                <a:pos x="18" y="12"/>
              </a:cxn>
              <a:cxn ang="0">
                <a:pos x="18" y="6"/>
              </a:cxn>
              <a:cxn ang="0">
                <a:pos x="30" y="12"/>
              </a:cxn>
              <a:cxn ang="0">
                <a:pos x="48" y="12"/>
              </a:cxn>
              <a:cxn ang="0">
                <a:pos x="48" y="6"/>
              </a:cxn>
              <a:cxn ang="0">
                <a:pos x="60" y="6"/>
              </a:cxn>
              <a:cxn ang="0">
                <a:pos x="66" y="6"/>
              </a:cxn>
              <a:cxn ang="0">
                <a:pos x="78" y="0"/>
              </a:cxn>
              <a:cxn ang="0">
                <a:pos x="90" y="0"/>
              </a:cxn>
              <a:cxn ang="0">
                <a:pos x="96" y="0"/>
              </a:cxn>
              <a:cxn ang="0">
                <a:pos x="108" y="0"/>
              </a:cxn>
              <a:cxn ang="0">
                <a:pos x="120" y="6"/>
              </a:cxn>
              <a:cxn ang="0">
                <a:pos x="102" y="18"/>
              </a:cxn>
              <a:cxn ang="0">
                <a:pos x="90" y="36"/>
              </a:cxn>
              <a:cxn ang="0">
                <a:pos x="72" y="42"/>
              </a:cxn>
            </a:cxnLst>
            <a:rect l="0" t="0" r="r" b="b"/>
            <a:pathLst>
              <a:path w="120" h="48">
                <a:moveTo>
                  <a:pt x="72" y="42"/>
                </a:moveTo>
                <a:lnTo>
                  <a:pt x="60" y="36"/>
                </a:lnTo>
                <a:lnTo>
                  <a:pt x="48" y="42"/>
                </a:lnTo>
                <a:lnTo>
                  <a:pt x="42" y="48"/>
                </a:lnTo>
                <a:lnTo>
                  <a:pt x="30" y="42"/>
                </a:lnTo>
                <a:lnTo>
                  <a:pt x="12" y="36"/>
                </a:lnTo>
                <a:lnTo>
                  <a:pt x="6" y="30"/>
                </a:lnTo>
                <a:lnTo>
                  <a:pt x="0" y="24"/>
                </a:lnTo>
                <a:lnTo>
                  <a:pt x="6" y="24"/>
                </a:lnTo>
                <a:lnTo>
                  <a:pt x="6" y="18"/>
                </a:lnTo>
                <a:lnTo>
                  <a:pt x="12" y="18"/>
                </a:lnTo>
                <a:lnTo>
                  <a:pt x="6" y="12"/>
                </a:lnTo>
                <a:lnTo>
                  <a:pt x="18" y="12"/>
                </a:lnTo>
                <a:lnTo>
                  <a:pt x="18" y="6"/>
                </a:lnTo>
                <a:lnTo>
                  <a:pt x="30" y="12"/>
                </a:lnTo>
                <a:lnTo>
                  <a:pt x="48" y="12"/>
                </a:lnTo>
                <a:lnTo>
                  <a:pt x="48" y="6"/>
                </a:lnTo>
                <a:lnTo>
                  <a:pt x="60" y="6"/>
                </a:lnTo>
                <a:lnTo>
                  <a:pt x="66" y="6"/>
                </a:lnTo>
                <a:lnTo>
                  <a:pt x="78" y="0"/>
                </a:lnTo>
                <a:lnTo>
                  <a:pt x="90" y="0"/>
                </a:lnTo>
                <a:lnTo>
                  <a:pt x="96" y="0"/>
                </a:lnTo>
                <a:lnTo>
                  <a:pt x="108" y="0"/>
                </a:lnTo>
                <a:lnTo>
                  <a:pt x="120" y="6"/>
                </a:lnTo>
                <a:lnTo>
                  <a:pt x="102" y="18"/>
                </a:lnTo>
                <a:lnTo>
                  <a:pt x="90" y="36"/>
                </a:lnTo>
                <a:lnTo>
                  <a:pt x="72" y="42"/>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371" name="Freeform 370">
            <a:hlinkClick xmlns:r="http://schemas.openxmlformats.org/officeDocument/2006/relationships" r:id="rId39" tooltip="Malta - 2,391"/>
          </xdr:cNvPr>
          <xdr:cNvSpPr>
            <a:spLocks/>
          </xdr:cNvSpPr>
        </xdr:nvSpPr>
        <xdr:spPr bwMode="auto">
          <a:xfrm>
            <a:off x="3834" y="1098"/>
            <a:ext cx="6" cy="6"/>
          </a:xfrm>
          <a:custGeom>
            <a:avLst/>
            <a:gdLst/>
            <a:ahLst/>
            <a:cxnLst>
              <a:cxn ang="0">
                <a:pos x="6" y="0"/>
              </a:cxn>
              <a:cxn ang="0">
                <a:pos x="6" y="6"/>
              </a:cxn>
              <a:cxn ang="0">
                <a:pos x="0" y="0"/>
              </a:cxn>
              <a:cxn ang="0">
                <a:pos x="6" y="0"/>
              </a:cxn>
            </a:cxnLst>
            <a:rect l="0" t="0" r="r" b="b"/>
            <a:pathLst>
              <a:path w="6" h="6">
                <a:moveTo>
                  <a:pt x="6" y="0"/>
                </a:moveTo>
                <a:lnTo>
                  <a:pt x="6" y="6"/>
                </a:lnTo>
                <a:lnTo>
                  <a:pt x="0" y="0"/>
                </a:lnTo>
                <a:lnTo>
                  <a:pt x="6" y="0"/>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372" name="Freeform 371">
            <a:hlinkClick xmlns:r="http://schemas.openxmlformats.org/officeDocument/2006/relationships" r:id="rId40" tooltip="Malaysia - 2,764"/>
          </xdr:cNvPr>
          <xdr:cNvSpPr>
            <a:spLocks/>
          </xdr:cNvSpPr>
        </xdr:nvSpPr>
        <xdr:spPr bwMode="auto">
          <a:xfrm>
            <a:off x="5286" y="1596"/>
            <a:ext cx="72" cy="90"/>
          </a:xfrm>
          <a:custGeom>
            <a:avLst/>
            <a:gdLst/>
            <a:ahLst/>
            <a:cxnLst>
              <a:cxn ang="0">
                <a:pos x="0" y="0"/>
              </a:cxn>
              <a:cxn ang="0">
                <a:pos x="6" y="0"/>
              </a:cxn>
              <a:cxn ang="0">
                <a:pos x="12" y="0"/>
              </a:cxn>
              <a:cxn ang="0">
                <a:pos x="12" y="6"/>
              </a:cxn>
              <a:cxn ang="0">
                <a:pos x="18" y="6"/>
              </a:cxn>
              <a:cxn ang="0">
                <a:pos x="12" y="12"/>
              </a:cxn>
              <a:cxn ang="0">
                <a:pos x="18" y="18"/>
              </a:cxn>
              <a:cxn ang="0">
                <a:pos x="24" y="12"/>
              </a:cxn>
              <a:cxn ang="0">
                <a:pos x="30" y="12"/>
              </a:cxn>
              <a:cxn ang="0">
                <a:pos x="36" y="6"/>
              </a:cxn>
              <a:cxn ang="0">
                <a:pos x="48" y="18"/>
              </a:cxn>
              <a:cxn ang="0">
                <a:pos x="54" y="30"/>
              </a:cxn>
              <a:cxn ang="0">
                <a:pos x="54" y="48"/>
              </a:cxn>
              <a:cxn ang="0">
                <a:pos x="60" y="54"/>
              </a:cxn>
              <a:cxn ang="0">
                <a:pos x="54" y="60"/>
              </a:cxn>
              <a:cxn ang="0">
                <a:pos x="60" y="66"/>
              </a:cxn>
              <a:cxn ang="0">
                <a:pos x="72" y="90"/>
              </a:cxn>
              <a:cxn ang="0">
                <a:pos x="66" y="90"/>
              </a:cxn>
              <a:cxn ang="0">
                <a:pos x="66" y="84"/>
              </a:cxn>
              <a:cxn ang="0">
                <a:pos x="66" y="90"/>
              </a:cxn>
              <a:cxn ang="0">
                <a:pos x="60" y="90"/>
              </a:cxn>
              <a:cxn ang="0">
                <a:pos x="54" y="84"/>
              </a:cxn>
              <a:cxn ang="0">
                <a:pos x="18" y="66"/>
              </a:cxn>
              <a:cxn ang="0">
                <a:pos x="18" y="54"/>
              </a:cxn>
              <a:cxn ang="0">
                <a:pos x="12" y="48"/>
              </a:cxn>
              <a:cxn ang="0">
                <a:pos x="12" y="42"/>
              </a:cxn>
              <a:cxn ang="0">
                <a:pos x="6" y="42"/>
              </a:cxn>
              <a:cxn ang="0">
                <a:pos x="6" y="30"/>
              </a:cxn>
              <a:cxn ang="0">
                <a:pos x="6" y="24"/>
              </a:cxn>
              <a:cxn ang="0">
                <a:pos x="6" y="12"/>
              </a:cxn>
              <a:cxn ang="0">
                <a:pos x="0" y="0"/>
              </a:cxn>
            </a:cxnLst>
            <a:rect l="0" t="0" r="r" b="b"/>
            <a:pathLst>
              <a:path w="72" h="90">
                <a:moveTo>
                  <a:pt x="0" y="0"/>
                </a:moveTo>
                <a:lnTo>
                  <a:pt x="6" y="0"/>
                </a:lnTo>
                <a:lnTo>
                  <a:pt x="12" y="0"/>
                </a:lnTo>
                <a:lnTo>
                  <a:pt x="12" y="6"/>
                </a:lnTo>
                <a:lnTo>
                  <a:pt x="18" y="6"/>
                </a:lnTo>
                <a:lnTo>
                  <a:pt x="12" y="12"/>
                </a:lnTo>
                <a:lnTo>
                  <a:pt x="18" y="18"/>
                </a:lnTo>
                <a:lnTo>
                  <a:pt x="24" y="12"/>
                </a:lnTo>
                <a:lnTo>
                  <a:pt x="30" y="12"/>
                </a:lnTo>
                <a:lnTo>
                  <a:pt x="36" y="6"/>
                </a:lnTo>
                <a:lnTo>
                  <a:pt x="48" y="18"/>
                </a:lnTo>
                <a:lnTo>
                  <a:pt x="54" y="30"/>
                </a:lnTo>
                <a:lnTo>
                  <a:pt x="54" y="48"/>
                </a:lnTo>
                <a:lnTo>
                  <a:pt x="60" y="54"/>
                </a:lnTo>
                <a:lnTo>
                  <a:pt x="54" y="60"/>
                </a:lnTo>
                <a:lnTo>
                  <a:pt x="60" y="66"/>
                </a:lnTo>
                <a:lnTo>
                  <a:pt x="72" y="90"/>
                </a:lnTo>
                <a:lnTo>
                  <a:pt x="66" y="90"/>
                </a:lnTo>
                <a:lnTo>
                  <a:pt x="66" y="84"/>
                </a:lnTo>
                <a:lnTo>
                  <a:pt x="66" y="90"/>
                </a:lnTo>
                <a:lnTo>
                  <a:pt x="60" y="90"/>
                </a:lnTo>
                <a:lnTo>
                  <a:pt x="54" y="84"/>
                </a:lnTo>
                <a:lnTo>
                  <a:pt x="18" y="66"/>
                </a:lnTo>
                <a:lnTo>
                  <a:pt x="18" y="54"/>
                </a:lnTo>
                <a:lnTo>
                  <a:pt x="12" y="48"/>
                </a:lnTo>
                <a:lnTo>
                  <a:pt x="12" y="42"/>
                </a:lnTo>
                <a:lnTo>
                  <a:pt x="6" y="42"/>
                </a:lnTo>
                <a:lnTo>
                  <a:pt x="6" y="30"/>
                </a:lnTo>
                <a:lnTo>
                  <a:pt x="6" y="24"/>
                </a:lnTo>
                <a:lnTo>
                  <a:pt x="6" y="12"/>
                </a:lnTo>
                <a:lnTo>
                  <a:pt x="0" y="0"/>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373" name="Freeform 372">
            <a:hlinkClick xmlns:r="http://schemas.openxmlformats.org/officeDocument/2006/relationships" r:id="rId40" tooltip="Malaysia - 2,764"/>
          </xdr:cNvPr>
          <xdr:cNvSpPr>
            <a:spLocks/>
          </xdr:cNvSpPr>
        </xdr:nvSpPr>
        <xdr:spPr bwMode="auto">
          <a:xfrm>
            <a:off x="5442" y="1590"/>
            <a:ext cx="168" cy="102"/>
          </a:xfrm>
          <a:custGeom>
            <a:avLst/>
            <a:gdLst/>
            <a:ahLst/>
            <a:cxnLst>
              <a:cxn ang="0">
                <a:pos x="96" y="42"/>
              </a:cxn>
              <a:cxn ang="0">
                <a:pos x="96" y="36"/>
              </a:cxn>
              <a:cxn ang="0">
                <a:pos x="102" y="24"/>
              </a:cxn>
              <a:cxn ang="0">
                <a:pos x="126" y="0"/>
              </a:cxn>
              <a:cxn ang="0">
                <a:pos x="132" y="0"/>
              </a:cxn>
              <a:cxn ang="0">
                <a:pos x="144" y="6"/>
              </a:cxn>
              <a:cxn ang="0">
                <a:pos x="144" y="18"/>
              </a:cxn>
              <a:cxn ang="0">
                <a:pos x="144" y="12"/>
              </a:cxn>
              <a:cxn ang="0">
                <a:pos x="144" y="18"/>
              </a:cxn>
              <a:cxn ang="0">
                <a:pos x="168" y="30"/>
              </a:cxn>
              <a:cxn ang="0">
                <a:pos x="156" y="36"/>
              </a:cxn>
              <a:cxn ang="0">
                <a:pos x="150" y="36"/>
              </a:cxn>
              <a:cxn ang="0">
                <a:pos x="144" y="48"/>
              </a:cxn>
              <a:cxn ang="0">
                <a:pos x="138" y="48"/>
              </a:cxn>
              <a:cxn ang="0">
                <a:pos x="108" y="42"/>
              </a:cxn>
              <a:cxn ang="0">
                <a:pos x="102" y="66"/>
              </a:cxn>
              <a:cxn ang="0">
                <a:pos x="96" y="72"/>
              </a:cxn>
              <a:cxn ang="0">
                <a:pos x="96" y="84"/>
              </a:cxn>
              <a:cxn ang="0">
                <a:pos x="78" y="96"/>
              </a:cxn>
              <a:cxn ang="0">
                <a:pos x="60" y="90"/>
              </a:cxn>
              <a:cxn ang="0">
                <a:pos x="42" y="102"/>
              </a:cxn>
              <a:cxn ang="0">
                <a:pos x="24" y="102"/>
              </a:cxn>
              <a:cxn ang="0">
                <a:pos x="0" y="84"/>
              </a:cxn>
              <a:cxn ang="0">
                <a:pos x="12" y="90"/>
              </a:cxn>
              <a:cxn ang="0">
                <a:pos x="24" y="90"/>
              </a:cxn>
              <a:cxn ang="0">
                <a:pos x="24" y="90"/>
              </a:cxn>
              <a:cxn ang="0">
                <a:pos x="30" y="90"/>
              </a:cxn>
              <a:cxn ang="0">
                <a:pos x="30" y="84"/>
              </a:cxn>
              <a:cxn ang="0">
                <a:pos x="36" y="78"/>
              </a:cxn>
              <a:cxn ang="0">
                <a:pos x="60" y="60"/>
              </a:cxn>
              <a:cxn ang="0">
                <a:pos x="90" y="48"/>
              </a:cxn>
              <a:cxn ang="0">
                <a:pos x="90" y="36"/>
              </a:cxn>
            </a:cxnLst>
            <a:rect l="0" t="0" r="r" b="b"/>
            <a:pathLst>
              <a:path w="168" h="102">
                <a:moveTo>
                  <a:pt x="96" y="36"/>
                </a:moveTo>
                <a:lnTo>
                  <a:pt x="96" y="42"/>
                </a:lnTo>
                <a:lnTo>
                  <a:pt x="102" y="42"/>
                </a:lnTo>
                <a:lnTo>
                  <a:pt x="96" y="36"/>
                </a:lnTo>
                <a:lnTo>
                  <a:pt x="102" y="30"/>
                </a:lnTo>
                <a:lnTo>
                  <a:pt x="102" y="24"/>
                </a:lnTo>
                <a:lnTo>
                  <a:pt x="108" y="24"/>
                </a:lnTo>
                <a:lnTo>
                  <a:pt x="126" y="0"/>
                </a:lnTo>
                <a:lnTo>
                  <a:pt x="126" y="6"/>
                </a:lnTo>
                <a:lnTo>
                  <a:pt x="132" y="0"/>
                </a:lnTo>
                <a:lnTo>
                  <a:pt x="132" y="6"/>
                </a:lnTo>
                <a:lnTo>
                  <a:pt x="144" y="6"/>
                </a:lnTo>
                <a:lnTo>
                  <a:pt x="138" y="12"/>
                </a:lnTo>
                <a:lnTo>
                  <a:pt x="144" y="18"/>
                </a:lnTo>
                <a:lnTo>
                  <a:pt x="138" y="18"/>
                </a:lnTo>
                <a:lnTo>
                  <a:pt x="144" y="12"/>
                </a:lnTo>
                <a:lnTo>
                  <a:pt x="150" y="18"/>
                </a:lnTo>
                <a:lnTo>
                  <a:pt x="144" y="18"/>
                </a:lnTo>
                <a:lnTo>
                  <a:pt x="150" y="18"/>
                </a:lnTo>
                <a:lnTo>
                  <a:pt x="168" y="30"/>
                </a:lnTo>
                <a:lnTo>
                  <a:pt x="162" y="30"/>
                </a:lnTo>
                <a:lnTo>
                  <a:pt x="156" y="36"/>
                </a:lnTo>
                <a:lnTo>
                  <a:pt x="150" y="30"/>
                </a:lnTo>
                <a:lnTo>
                  <a:pt x="150" y="36"/>
                </a:lnTo>
                <a:lnTo>
                  <a:pt x="156" y="42"/>
                </a:lnTo>
                <a:lnTo>
                  <a:pt x="144" y="48"/>
                </a:lnTo>
                <a:lnTo>
                  <a:pt x="144" y="42"/>
                </a:lnTo>
                <a:lnTo>
                  <a:pt x="138" y="48"/>
                </a:lnTo>
                <a:lnTo>
                  <a:pt x="132" y="42"/>
                </a:lnTo>
                <a:lnTo>
                  <a:pt x="108" y="42"/>
                </a:lnTo>
                <a:lnTo>
                  <a:pt x="108" y="48"/>
                </a:lnTo>
                <a:lnTo>
                  <a:pt x="102" y="66"/>
                </a:lnTo>
                <a:lnTo>
                  <a:pt x="96" y="66"/>
                </a:lnTo>
                <a:lnTo>
                  <a:pt x="96" y="72"/>
                </a:lnTo>
                <a:lnTo>
                  <a:pt x="90" y="78"/>
                </a:lnTo>
                <a:lnTo>
                  <a:pt x="96" y="84"/>
                </a:lnTo>
                <a:lnTo>
                  <a:pt x="90" y="96"/>
                </a:lnTo>
                <a:lnTo>
                  <a:pt x="78" y="96"/>
                </a:lnTo>
                <a:lnTo>
                  <a:pt x="72" y="96"/>
                </a:lnTo>
                <a:lnTo>
                  <a:pt x="60" y="90"/>
                </a:lnTo>
                <a:lnTo>
                  <a:pt x="54" y="90"/>
                </a:lnTo>
                <a:lnTo>
                  <a:pt x="42" y="102"/>
                </a:lnTo>
                <a:lnTo>
                  <a:pt x="30" y="96"/>
                </a:lnTo>
                <a:lnTo>
                  <a:pt x="24" y="102"/>
                </a:lnTo>
                <a:lnTo>
                  <a:pt x="6" y="90"/>
                </a:lnTo>
                <a:lnTo>
                  <a:pt x="0" y="84"/>
                </a:lnTo>
                <a:lnTo>
                  <a:pt x="6" y="84"/>
                </a:lnTo>
                <a:lnTo>
                  <a:pt x="12" y="90"/>
                </a:lnTo>
                <a:lnTo>
                  <a:pt x="18" y="84"/>
                </a:lnTo>
                <a:lnTo>
                  <a:pt x="24" y="90"/>
                </a:lnTo>
                <a:lnTo>
                  <a:pt x="24" y="96"/>
                </a:lnTo>
                <a:lnTo>
                  <a:pt x="24" y="90"/>
                </a:lnTo>
                <a:lnTo>
                  <a:pt x="36" y="96"/>
                </a:lnTo>
                <a:lnTo>
                  <a:pt x="30" y="90"/>
                </a:lnTo>
                <a:lnTo>
                  <a:pt x="36" y="84"/>
                </a:lnTo>
                <a:lnTo>
                  <a:pt x="30" y="84"/>
                </a:lnTo>
                <a:lnTo>
                  <a:pt x="30" y="78"/>
                </a:lnTo>
                <a:lnTo>
                  <a:pt x="36" y="78"/>
                </a:lnTo>
                <a:lnTo>
                  <a:pt x="36" y="72"/>
                </a:lnTo>
                <a:lnTo>
                  <a:pt x="60" y="60"/>
                </a:lnTo>
                <a:lnTo>
                  <a:pt x="78" y="42"/>
                </a:lnTo>
                <a:lnTo>
                  <a:pt x="90" y="48"/>
                </a:lnTo>
                <a:lnTo>
                  <a:pt x="96" y="42"/>
                </a:lnTo>
                <a:lnTo>
                  <a:pt x="90" y="36"/>
                </a:lnTo>
                <a:lnTo>
                  <a:pt x="96" y="36"/>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374" name="Freeform 373">
            <a:hlinkClick xmlns:r="http://schemas.openxmlformats.org/officeDocument/2006/relationships" r:id="rId41" tooltip="Namibia - 3,037"/>
          </xdr:cNvPr>
          <xdr:cNvSpPr>
            <a:spLocks/>
          </xdr:cNvSpPr>
        </xdr:nvSpPr>
        <xdr:spPr bwMode="auto">
          <a:xfrm>
            <a:off x="3792" y="1992"/>
            <a:ext cx="228" cy="204"/>
          </a:xfrm>
          <a:custGeom>
            <a:avLst/>
            <a:gdLst/>
            <a:ahLst/>
            <a:cxnLst>
              <a:cxn ang="0">
                <a:pos x="138" y="132"/>
              </a:cxn>
              <a:cxn ang="0">
                <a:pos x="138" y="192"/>
              </a:cxn>
              <a:cxn ang="0">
                <a:pos x="132" y="198"/>
              </a:cxn>
              <a:cxn ang="0">
                <a:pos x="126" y="204"/>
              </a:cxn>
              <a:cxn ang="0">
                <a:pos x="108" y="204"/>
              </a:cxn>
              <a:cxn ang="0">
                <a:pos x="96" y="198"/>
              </a:cxn>
              <a:cxn ang="0">
                <a:pos x="96" y="192"/>
              </a:cxn>
              <a:cxn ang="0">
                <a:pos x="90" y="186"/>
              </a:cxn>
              <a:cxn ang="0">
                <a:pos x="78" y="198"/>
              </a:cxn>
              <a:cxn ang="0">
                <a:pos x="72" y="186"/>
              </a:cxn>
              <a:cxn ang="0">
                <a:pos x="60" y="174"/>
              </a:cxn>
              <a:cxn ang="0">
                <a:pos x="54" y="150"/>
              </a:cxn>
              <a:cxn ang="0">
                <a:pos x="54" y="138"/>
              </a:cxn>
              <a:cxn ang="0">
                <a:pos x="48" y="120"/>
              </a:cxn>
              <a:cxn ang="0">
                <a:pos x="48" y="96"/>
              </a:cxn>
              <a:cxn ang="0">
                <a:pos x="30" y="66"/>
              </a:cxn>
              <a:cxn ang="0">
                <a:pos x="12" y="36"/>
              </a:cxn>
              <a:cxn ang="0">
                <a:pos x="0" y="18"/>
              </a:cxn>
              <a:cxn ang="0">
                <a:pos x="0" y="6"/>
              </a:cxn>
              <a:cxn ang="0">
                <a:pos x="6" y="6"/>
              </a:cxn>
              <a:cxn ang="0">
                <a:pos x="12" y="6"/>
              </a:cxn>
              <a:cxn ang="0">
                <a:pos x="24" y="0"/>
              </a:cxn>
              <a:cxn ang="0">
                <a:pos x="30" y="0"/>
              </a:cxn>
              <a:cxn ang="0">
                <a:pos x="36" y="12"/>
              </a:cxn>
              <a:cxn ang="0">
                <a:pos x="114" y="12"/>
              </a:cxn>
              <a:cxn ang="0">
                <a:pos x="120" y="18"/>
              </a:cxn>
              <a:cxn ang="0">
                <a:pos x="144" y="18"/>
              </a:cxn>
              <a:cxn ang="0">
                <a:pos x="156" y="18"/>
              </a:cxn>
              <a:cxn ang="0">
                <a:pos x="198" y="12"/>
              </a:cxn>
              <a:cxn ang="0">
                <a:pos x="222" y="12"/>
              </a:cxn>
              <a:cxn ang="0">
                <a:pos x="228" y="18"/>
              </a:cxn>
              <a:cxn ang="0">
                <a:pos x="222" y="18"/>
              </a:cxn>
              <a:cxn ang="0">
                <a:pos x="216" y="18"/>
              </a:cxn>
              <a:cxn ang="0">
                <a:pos x="198" y="30"/>
              </a:cxn>
              <a:cxn ang="0">
                <a:pos x="198" y="18"/>
              </a:cxn>
              <a:cxn ang="0">
                <a:pos x="156" y="24"/>
              </a:cxn>
              <a:cxn ang="0">
                <a:pos x="156" y="84"/>
              </a:cxn>
              <a:cxn ang="0">
                <a:pos x="138" y="84"/>
              </a:cxn>
              <a:cxn ang="0">
                <a:pos x="138" y="132"/>
              </a:cxn>
            </a:cxnLst>
            <a:rect l="0" t="0" r="r" b="b"/>
            <a:pathLst>
              <a:path w="228" h="204">
                <a:moveTo>
                  <a:pt x="138" y="132"/>
                </a:moveTo>
                <a:lnTo>
                  <a:pt x="138" y="192"/>
                </a:lnTo>
                <a:lnTo>
                  <a:pt x="132" y="198"/>
                </a:lnTo>
                <a:lnTo>
                  <a:pt x="126" y="204"/>
                </a:lnTo>
                <a:lnTo>
                  <a:pt x="108" y="204"/>
                </a:lnTo>
                <a:lnTo>
                  <a:pt x="96" y="198"/>
                </a:lnTo>
                <a:lnTo>
                  <a:pt x="96" y="192"/>
                </a:lnTo>
                <a:lnTo>
                  <a:pt x="90" y="186"/>
                </a:lnTo>
                <a:lnTo>
                  <a:pt x="78" y="198"/>
                </a:lnTo>
                <a:lnTo>
                  <a:pt x="72" y="186"/>
                </a:lnTo>
                <a:lnTo>
                  <a:pt x="60" y="174"/>
                </a:lnTo>
                <a:lnTo>
                  <a:pt x="54" y="150"/>
                </a:lnTo>
                <a:lnTo>
                  <a:pt x="54" y="138"/>
                </a:lnTo>
                <a:lnTo>
                  <a:pt x="48" y="120"/>
                </a:lnTo>
                <a:lnTo>
                  <a:pt x="48" y="96"/>
                </a:lnTo>
                <a:lnTo>
                  <a:pt x="30" y="66"/>
                </a:lnTo>
                <a:lnTo>
                  <a:pt x="12" y="36"/>
                </a:lnTo>
                <a:lnTo>
                  <a:pt x="0" y="18"/>
                </a:lnTo>
                <a:lnTo>
                  <a:pt x="0" y="6"/>
                </a:lnTo>
                <a:lnTo>
                  <a:pt x="6" y="6"/>
                </a:lnTo>
                <a:lnTo>
                  <a:pt x="12" y="6"/>
                </a:lnTo>
                <a:lnTo>
                  <a:pt x="24" y="0"/>
                </a:lnTo>
                <a:lnTo>
                  <a:pt x="30" y="0"/>
                </a:lnTo>
                <a:lnTo>
                  <a:pt x="36" y="12"/>
                </a:lnTo>
                <a:lnTo>
                  <a:pt x="114" y="12"/>
                </a:lnTo>
                <a:lnTo>
                  <a:pt x="120" y="18"/>
                </a:lnTo>
                <a:lnTo>
                  <a:pt x="144" y="18"/>
                </a:lnTo>
                <a:lnTo>
                  <a:pt x="156" y="18"/>
                </a:lnTo>
                <a:lnTo>
                  <a:pt x="198" y="12"/>
                </a:lnTo>
                <a:lnTo>
                  <a:pt x="222" y="12"/>
                </a:lnTo>
                <a:lnTo>
                  <a:pt x="228" y="18"/>
                </a:lnTo>
                <a:lnTo>
                  <a:pt x="222" y="18"/>
                </a:lnTo>
                <a:lnTo>
                  <a:pt x="216" y="18"/>
                </a:lnTo>
                <a:lnTo>
                  <a:pt x="198" y="30"/>
                </a:lnTo>
                <a:lnTo>
                  <a:pt x="198" y="18"/>
                </a:lnTo>
                <a:lnTo>
                  <a:pt x="156" y="24"/>
                </a:lnTo>
                <a:lnTo>
                  <a:pt x="156" y="84"/>
                </a:lnTo>
                <a:lnTo>
                  <a:pt x="138" y="84"/>
                </a:lnTo>
                <a:lnTo>
                  <a:pt x="138" y="132"/>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375" name="Freeform 374">
            <a:hlinkClick xmlns:r="http://schemas.openxmlformats.org/officeDocument/2006/relationships" r:id="rId42" tooltip="Egypt - 3,238"/>
          </xdr:cNvPr>
          <xdr:cNvSpPr>
            <a:spLocks/>
          </xdr:cNvSpPr>
        </xdr:nvSpPr>
        <xdr:spPr bwMode="auto">
          <a:xfrm>
            <a:off x="4014" y="1170"/>
            <a:ext cx="204" cy="168"/>
          </a:xfrm>
          <a:custGeom>
            <a:avLst/>
            <a:gdLst/>
            <a:ahLst/>
            <a:cxnLst>
              <a:cxn ang="0">
                <a:pos x="156" y="6"/>
              </a:cxn>
              <a:cxn ang="0">
                <a:pos x="162" y="12"/>
              </a:cxn>
              <a:cxn ang="0">
                <a:pos x="168" y="36"/>
              </a:cxn>
              <a:cxn ang="0">
                <a:pos x="162" y="66"/>
              </a:cxn>
              <a:cxn ang="0">
                <a:pos x="144" y="54"/>
              </a:cxn>
              <a:cxn ang="0">
                <a:pos x="144" y="48"/>
              </a:cxn>
              <a:cxn ang="0">
                <a:pos x="132" y="36"/>
              </a:cxn>
              <a:cxn ang="0">
                <a:pos x="132" y="30"/>
              </a:cxn>
              <a:cxn ang="0">
                <a:pos x="126" y="36"/>
              </a:cxn>
              <a:cxn ang="0">
                <a:pos x="132" y="42"/>
              </a:cxn>
              <a:cxn ang="0">
                <a:pos x="132" y="48"/>
              </a:cxn>
              <a:cxn ang="0">
                <a:pos x="150" y="66"/>
              </a:cxn>
              <a:cxn ang="0">
                <a:pos x="144" y="72"/>
              </a:cxn>
              <a:cxn ang="0">
                <a:pos x="150" y="78"/>
              </a:cxn>
              <a:cxn ang="0">
                <a:pos x="150" y="84"/>
              </a:cxn>
              <a:cxn ang="0">
                <a:pos x="174" y="120"/>
              </a:cxn>
              <a:cxn ang="0">
                <a:pos x="186" y="132"/>
              </a:cxn>
              <a:cxn ang="0">
                <a:pos x="180" y="132"/>
              </a:cxn>
              <a:cxn ang="0">
                <a:pos x="186" y="150"/>
              </a:cxn>
              <a:cxn ang="0">
                <a:pos x="204" y="168"/>
              </a:cxn>
              <a:cxn ang="0">
                <a:pos x="114" y="168"/>
              </a:cxn>
              <a:cxn ang="0">
                <a:pos x="108" y="162"/>
              </a:cxn>
              <a:cxn ang="0">
                <a:pos x="108" y="168"/>
              </a:cxn>
              <a:cxn ang="0">
                <a:pos x="0" y="168"/>
              </a:cxn>
              <a:cxn ang="0">
                <a:pos x="0" y="42"/>
              </a:cxn>
              <a:cxn ang="0">
                <a:pos x="0" y="24"/>
              </a:cxn>
              <a:cxn ang="0">
                <a:pos x="0" y="18"/>
              </a:cxn>
              <a:cxn ang="0">
                <a:pos x="0" y="6"/>
              </a:cxn>
              <a:cxn ang="0">
                <a:pos x="6" y="0"/>
              </a:cxn>
              <a:cxn ang="0">
                <a:pos x="6" y="6"/>
              </a:cxn>
              <a:cxn ang="0">
                <a:pos x="18" y="0"/>
              </a:cxn>
              <a:cxn ang="0">
                <a:pos x="42" y="6"/>
              </a:cxn>
              <a:cxn ang="0">
                <a:pos x="42" y="12"/>
              </a:cxn>
              <a:cxn ang="0">
                <a:pos x="48" y="12"/>
              </a:cxn>
              <a:cxn ang="0">
                <a:pos x="54" y="12"/>
              </a:cxn>
              <a:cxn ang="0">
                <a:pos x="60" y="12"/>
              </a:cxn>
              <a:cxn ang="0">
                <a:pos x="72" y="18"/>
              </a:cxn>
              <a:cxn ang="0">
                <a:pos x="90" y="6"/>
              </a:cxn>
              <a:cxn ang="0">
                <a:pos x="90" y="12"/>
              </a:cxn>
              <a:cxn ang="0">
                <a:pos x="96" y="6"/>
              </a:cxn>
              <a:cxn ang="0">
                <a:pos x="102" y="0"/>
              </a:cxn>
              <a:cxn ang="0">
                <a:pos x="96" y="6"/>
              </a:cxn>
              <a:cxn ang="0">
                <a:pos x="102" y="6"/>
              </a:cxn>
              <a:cxn ang="0">
                <a:pos x="108" y="6"/>
              </a:cxn>
              <a:cxn ang="0">
                <a:pos x="102" y="0"/>
              </a:cxn>
              <a:cxn ang="0">
                <a:pos x="114" y="6"/>
              </a:cxn>
              <a:cxn ang="0">
                <a:pos x="120" y="6"/>
              </a:cxn>
              <a:cxn ang="0">
                <a:pos x="126" y="6"/>
              </a:cxn>
              <a:cxn ang="0">
                <a:pos x="120" y="6"/>
              </a:cxn>
              <a:cxn ang="0">
                <a:pos x="120" y="12"/>
              </a:cxn>
              <a:cxn ang="0">
                <a:pos x="126" y="12"/>
              </a:cxn>
              <a:cxn ang="0">
                <a:pos x="126" y="6"/>
              </a:cxn>
              <a:cxn ang="0">
                <a:pos x="132" y="12"/>
              </a:cxn>
              <a:cxn ang="0">
                <a:pos x="156" y="6"/>
              </a:cxn>
            </a:cxnLst>
            <a:rect l="0" t="0" r="r" b="b"/>
            <a:pathLst>
              <a:path w="204" h="168">
                <a:moveTo>
                  <a:pt x="156" y="6"/>
                </a:moveTo>
                <a:lnTo>
                  <a:pt x="162" y="12"/>
                </a:lnTo>
                <a:lnTo>
                  <a:pt x="168" y="36"/>
                </a:lnTo>
                <a:lnTo>
                  <a:pt x="162" y="66"/>
                </a:lnTo>
                <a:lnTo>
                  <a:pt x="144" y="54"/>
                </a:lnTo>
                <a:lnTo>
                  <a:pt x="144" y="48"/>
                </a:lnTo>
                <a:lnTo>
                  <a:pt x="132" y="36"/>
                </a:lnTo>
                <a:lnTo>
                  <a:pt x="132" y="30"/>
                </a:lnTo>
                <a:lnTo>
                  <a:pt x="126" y="36"/>
                </a:lnTo>
                <a:lnTo>
                  <a:pt x="132" y="42"/>
                </a:lnTo>
                <a:lnTo>
                  <a:pt x="132" y="48"/>
                </a:lnTo>
                <a:lnTo>
                  <a:pt x="150" y="66"/>
                </a:lnTo>
                <a:lnTo>
                  <a:pt x="144" y="72"/>
                </a:lnTo>
                <a:lnTo>
                  <a:pt x="150" y="78"/>
                </a:lnTo>
                <a:lnTo>
                  <a:pt x="150" y="84"/>
                </a:lnTo>
                <a:lnTo>
                  <a:pt x="174" y="120"/>
                </a:lnTo>
                <a:lnTo>
                  <a:pt x="186" y="132"/>
                </a:lnTo>
                <a:lnTo>
                  <a:pt x="180" y="132"/>
                </a:lnTo>
                <a:lnTo>
                  <a:pt x="186" y="150"/>
                </a:lnTo>
                <a:lnTo>
                  <a:pt x="204" y="168"/>
                </a:lnTo>
                <a:lnTo>
                  <a:pt x="114" y="168"/>
                </a:lnTo>
                <a:lnTo>
                  <a:pt x="108" y="162"/>
                </a:lnTo>
                <a:lnTo>
                  <a:pt x="108" y="168"/>
                </a:lnTo>
                <a:lnTo>
                  <a:pt x="0" y="168"/>
                </a:lnTo>
                <a:lnTo>
                  <a:pt x="0" y="42"/>
                </a:lnTo>
                <a:lnTo>
                  <a:pt x="0" y="24"/>
                </a:lnTo>
                <a:lnTo>
                  <a:pt x="0" y="18"/>
                </a:lnTo>
                <a:lnTo>
                  <a:pt x="0" y="6"/>
                </a:lnTo>
                <a:lnTo>
                  <a:pt x="6" y="0"/>
                </a:lnTo>
                <a:lnTo>
                  <a:pt x="6" y="6"/>
                </a:lnTo>
                <a:lnTo>
                  <a:pt x="18" y="0"/>
                </a:lnTo>
                <a:lnTo>
                  <a:pt x="42" y="6"/>
                </a:lnTo>
                <a:lnTo>
                  <a:pt x="42" y="12"/>
                </a:lnTo>
                <a:lnTo>
                  <a:pt x="48" y="12"/>
                </a:lnTo>
                <a:lnTo>
                  <a:pt x="54" y="12"/>
                </a:lnTo>
                <a:lnTo>
                  <a:pt x="60" y="12"/>
                </a:lnTo>
                <a:lnTo>
                  <a:pt x="72" y="18"/>
                </a:lnTo>
                <a:lnTo>
                  <a:pt x="90" y="6"/>
                </a:lnTo>
                <a:lnTo>
                  <a:pt x="90" y="12"/>
                </a:lnTo>
                <a:lnTo>
                  <a:pt x="96" y="6"/>
                </a:lnTo>
                <a:lnTo>
                  <a:pt x="102" y="0"/>
                </a:lnTo>
                <a:lnTo>
                  <a:pt x="96" y="6"/>
                </a:lnTo>
                <a:lnTo>
                  <a:pt x="102" y="6"/>
                </a:lnTo>
                <a:lnTo>
                  <a:pt x="108" y="6"/>
                </a:lnTo>
                <a:lnTo>
                  <a:pt x="102" y="0"/>
                </a:lnTo>
                <a:lnTo>
                  <a:pt x="114" y="6"/>
                </a:lnTo>
                <a:lnTo>
                  <a:pt x="120" y="6"/>
                </a:lnTo>
                <a:lnTo>
                  <a:pt x="126" y="6"/>
                </a:lnTo>
                <a:lnTo>
                  <a:pt x="120" y="6"/>
                </a:lnTo>
                <a:lnTo>
                  <a:pt x="120" y="12"/>
                </a:lnTo>
                <a:lnTo>
                  <a:pt x="126" y="12"/>
                </a:lnTo>
                <a:lnTo>
                  <a:pt x="126" y="6"/>
                </a:lnTo>
                <a:lnTo>
                  <a:pt x="132" y="12"/>
                </a:lnTo>
                <a:lnTo>
                  <a:pt x="156" y="6"/>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376" name="Freeform 375">
            <a:hlinkClick xmlns:r="http://schemas.openxmlformats.org/officeDocument/2006/relationships" r:id="rId43" tooltip="Croatia - 3,321"/>
          </xdr:cNvPr>
          <xdr:cNvSpPr>
            <a:spLocks/>
          </xdr:cNvSpPr>
        </xdr:nvSpPr>
        <xdr:spPr bwMode="auto">
          <a:xfrm>
            <a:off x="3822" y="924"/>
            <a:ext cx="102" cy="66"/>
          </a:xfrm>
          <a:custGeom>
            <a:avLst/>
            <a:gdLst/>
            <a:ahLst/>
            <a:cxnLst>
              <a:cxn ang="0">
                <a:pos x="102" y="18"/>
              </a:cxn>
              <a:cxn ang="0">
                <a:pos x="96" y="18"/>
              </a:cxn>
              <a:cxn ang="0">
                <a:pos x="96" y="12"/>
              </a:cxn>
              <a:cxn ang="0">
                <a:pos x="90" y="12"/>
              </a:cxn>
              <a:cxn ang="0">
                <a:pos x="96" y="6"/>
              </a:cxn>
              <a:cxn ang="0">
                <a:pos x="90" y="6"/>
              </a:cxn>
              <a:cxn ang="0">
                <a:pos x="84" y="12"/>
              </a:cxn>
              <a:cxn ang="0">
                <a:pos x="72" y="6"/>
              </a:cxn>
              <a:cxn ang="0">
                <a:pos x="54" y="0"/>
              </a:cxn>
              <a:cxn ang="0">
                <a:pos x="48" y="0"/>
              </a:cxn>
              <a:cxn ang="0">
                <a:pos x="36" y="0"/>
              </a:cxn>
              <a:cxn ang="0">
                <a:pos x="36" y="6"/>
              </a:cxn>
              <a:cxn ang="0">
                <a:pos x="30" y="12"/>
              </a:cxn>
              <a:cxn ang="0">
                <a:pos x="30" y="18"/>
              </a:cxn>
              <a:cxn ang="0">
                <a:pos x="24" y="12"/>
              </a:cxn>
              <a:cxn ang="0">
                <a:pos x="18" y="12"/>
              </a:cxn>
              <a:cxn ang="0">
                <a:pos x="0" y="12"/>
              </a:cxn>
              <a:cxn ang="0">
                <a:pos x="0" y="18"/>
              </a:cxn>
              <a:cxn ang="0">
                <a:pos x="6" y="24"/>
              </a:cxn>
              <a:cxn ang="0">
                <a:pos x="12" y="18"/>
              </a:cxn>
              <a:cxn ang="0">
                <a:pos x="18" y="18"/>
              </a:cxn>
              <a:cxn ang="0">
                <a:pos x="18" y="24"/>
              </a:cxn>
              <a:cxn ang="0">
                <a:pos x="24" y="30"/>
              </a:cxn>
              <a:cxn ang="0">
                <a:pos x="36" y="36"/>
              </a:cxn>
              <a:cxn ang="0">
                <a:pos x="30" y="36"/>
              </a:cxn>
              <a:cxn ang="0">
                <a:pos x="42" y="42"/>
              </a:cxn>
              <a:cxn ang="0">
                <a:pos x="42" y="48"/>
              </a:cxn>
              <a:cxn ang="0">
                <a:pos x="48" y="48"/>
              </a:cxn>
              <a:cxn ang="0">
                <a:pos x="48" y="54"/>
              </a:cxn>
              <a:cxn ang="0">
                <a:pos x="54" y="54"/>
              </a:cxn>
              <a:cxn ang="0">
                <a:pos x="60" y="60"/>
              </a:cxn>
              <a:cxn ang="0">
                <a:pos x="84" y="66"/>
              </a:cxn>
              <a:cxn ang="0">
                <a:pos x="72" y="60"/>
              </a:cxn>
              <a:cxn ang="0">
                <a:pos x="72" y="54"/>
              </a:cxn>
              <a:cxn ang="0">
                <a:pos x="66" y="48"/>
              </a:cxn>
              <a:cxn ang="0">
                <a:pos x="42" y="36"/>
              </a:cxn>
              <a:cxn ang="0">
                <a:pos x="42" y="30"/>
              </a:cxn>
              <a:cxn ang="0">
                <a:pos x="36" y="24"/>
              </a:cxn>
              <a:cxn ang="0">
                <a:pos x="42" y="18"/>
              </a:cxn>
              <a:cxn ang="0">
                <a:pos x="48" y="24"/>
              </a:cxn>
              <a:cxn ang="0">
                <a:pos x="48" y="18"/>
              </a:cxn>
              <a:cxn ang="0">
                <a:pos x="60" y="18"/>
              </a:cxn>
              <a:cxn ang="0">
                <a:pos x="72" y="24"/>
              </a:cxn>
              <a:cxn ang="0">
                <a:pos x="84" y="18"/>
              </a:cxn>
              <a:cxn ang="0">
                <a:pos x="96" y="24"/>
              </a:cxn>
              <a:cxn ang="0">
                <a:pos x="96" y="18"/>
              </a:cxn>
              <a:cxn ang="0">
                <a:pos x="102" y="18"/>
              </a:cxn>
            </a:cxnLst>
            <a:rect l="0" t="0" r="r" b="b"/>
            <a:pathLst>
              <a:path w="102" h="66">
                <a:moveTo>
                  <a:pt x="102" y="18"/>
                </a:moveTo>
                <a:lnTo>
                  <a:pt x="96" y="18"/>
                </a:lnTo>
                <a:lnTo>
                  <a:pt x="96" y="12"/>
                </a:lnTo>
                <a:lnTo>
                  <a:pt x="90" y="12"/>
                </a:lnTo>
                <a:lnTo>
                  <a:pt x="96" y="6"/>
                </a:lnTo>
                <a:lnTo>
                  <a:pt x="90" y="6"/>
                </a:lnTo>
                <a:lnTo>
                  <a:pt x="84" y="12"/>
                </a:lnTo>
                <a:lnTo>
                  <a:pt x="72" y="6"/>
                </a:lnTo>
                <a:lnTo>
                  <a:pt x="54" y="0"/>
                </a:lnTo>
                <a:lnTo>
                  <a:pt x="48" y="0"/>
                </a:lnTo>
                <a:lnTo>
                  <a:pt x="36" y="0"/>
                </a:lnTo>
                <a:lnTo>
                  <a:pt x="36" y="6"/>
                </a:lnTo>
                <a:lnTo>
                  <a:pt x="30" y="12"/>
                </a:lnTo>
                <a:lnTo>
                  <a:pt x="30" y="18"/>
                </a:lnTo>
                <a:lnTo>
                  <a:pt x="24" y="12"/>
                </a:lnTo>
                <a:lnTo>
                  <a:pt x="18" y="12"/>
                </a:lnTo>
                <a:lnTo>
                  <a:pt x="0" y="12"/>
                </a:lnTo>
                <a:lnTo>
                  <a:pt x="0" y="18"/>
                </a:lnTo>
                <a:lnTo>
                  <a:pt x="6" y="24"/>
                </a:lnTo>
                <a:lnTo>
                  <a:pt x="12" y="18"/>
                </a:lnTo>
                <a:lnTo>
                  <a:pt x="18" y="18"/>
                </a:lnTo>
                <a:lnTo>
                  <a:pt x="18" y="24"/>
                </a:lnTo>
                <a:lnTo>
                  <a:pt x="24" y="30"/>
                </a:lnTo>
                <a:lnTo>
                  <a:pt x="36" y="36"/>
                </a:lnTo>
                <a:lnTo>
                  <a:pt x="30" y="36"/>
                </a:lnTo>
                <a:lnTo>
                  <a:pt x="42" y="42"/>
                </a:lnTo>
                <a:lnTo>
                  <a:pt x="42" y="48"/>
                </a:lnTo>
                <a:lnTo>
                  <a:pt x="48" y="48"/>
                </a:lnTo>
                <a:lnTo>
                  <a:pt x="48" y="54"/>
                </a:lnTo>
                <a:lnTo>
                  <a:pt x="54" y="54"/>
                </a:lnTo>
                <a:lnTo>
                  <a:pt x="60" y="60"/>
                </a:lnTo>
                <a:lnTo>
                  <a:pt x="84" y="66"/>
                </a:lnTo>
                <a:lnTo>
                  <a:pt x="72" y="60"/>
                </a:lnTo>
                <a:lnTo>
                  <a:pt x="72" y="54"/>
                </a:lnTo>
                <a:lnTo>
                  <a:pt x="66" y="48"/>
                </a:lnTo>
                <a:lnTo>
                  <a:pt x="42" y="36"/>
                </a:lnTo>
                <a:lnTo>
                  <a:pt x="42" y="30"/>
                </a:lnTo>
                <a:lnTo>
                  <a:pt x="36" y="24"/>
                </a:lnTo>
                <a:lnTo>
                  <a:pt x="42" y="18"/>
                </a:lnTo>
                <a:lnTo>
                  <a:pt x="48" y="24"/>
                </a:lnTo>
                <a:lnTo>
                  <a:pt x="48" y="18"/>
                </a:lnTo>
                <a:lnTo>
                  <a:pt x="60" y="18"/>
                </a:lnTo>
                <a:lnTo>
                  <a:pt x="72" y="24"/>
                </a:lnTo>
                <a:lnTo>
                  <a:pt x="84" y="18"/>
                </a:lnTo>
                <a:lnTo>
                  <a:pt x="96" y="24"/>
                </a:lnTo>
                <a:lnTo>
                  <a:pt x="96" y="18"/>
                </a:lnTo>
                <a:lnTo>
                  <a:pt x="102" y="18"/>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377" name="Freeform 376">
            <a:hlinkClick xmlns:r="http://schemas.openxmlformats.org/officeDocument/2006/relationships" r:id="rId44" tooltip="Jordan - 3,451"/>
          </xdr:cNvPr>
          <xdr:cNvSpPr>
            <a:spLocks/>
          </xdr:cNvSpPr>
        </xdr:nvSpPr>
        <xdr:spPr bwMode="auto">
          <a:xfrm>
            <a:off x="4188" y="1140"/>
            <a:ext cx="72" cy="72"/>
          </a:xfrm>
          <a:custGeom>
            <a:avLst/>
            <a:gdLst/>
            <a:ahLst/>
            <a:cxnLst>
              <a:cxn ang="0">
                <a:pos x="6" y="36"/>
              </a:cxn>
              <a:cxn ang="0">
                <a:pos x="6" y="18"/>
              </a:cxn>
              <a:cxn ang="0">
                <a:pos x="6" y="12"/>
              </a:cxn>
              <a:cxn ang="0">
                <a:pos x="12" y="12"/>
              </a:cxn>
              <a:cxn ang="0">
                <a:pos x="24" y="18"/>
              </a:cxn>
              <a:cxn ang="0">
                <a:pos x="30" y="24"/>
              </a:cxn>
              <a:cxn ang="0">
                <a:pos x="60" y="0"/>
              </a:cxn>
              <a:cxn ang="0">
                <a:pos x="66" y="24"/>
              </a:cxn>
              <a:cxn ang="0">
                <a:pos x="72" y="18"/>
              </a:cxn>
              <a:cxn ang="0">
                <a:pos x="72" y="24"/>
              </a:cxn>
              <a:cxn ang="0">
                <a:pos x="66" y="24"/>
              </a:cxn>
              <a:cxn ang="0">
                <a:pos x="30" y="36"/>
              </a:cxn>
              <a:cxn ang="0">
                <a:pos x="48" y="54"/>
              </a:cxn>
              <a:cxn ang="0">
                <a:pos x="42" y="54"/>
              </a:cxn>
              <a:cxn ang="0">
                <a:pos x="42" y="60"/>
              </a:cxn>
              <a:cxn ang="0">
                <a:pos x="24" y="60"/>
              </a:cxn>
              <a:cxn ang="0">
                <a:pos x="18" y="72"/>
              </a:cxn>
              <a:cxn ang="0">
                <a:pos x="0" y="72"/>
              </a:cxn>
              <a:cxn ang="0">
                <a:pos x="0" y="66"/>
              </a:cxn>
              <a:cxn ang="0">
                <a:pos x="6" y="36"/>
              </a:cxn>
            </a:cxnLst>
            <a:rect l="0" t="0" r="r" b="b"/>
            <a:pathLst>
              <a:path w="72" h="72">
                <a:moveTo>
                  <a:pt x="6" y="36"/>
                </a:moveTo>
                <a:lnTo>
                  <a:pt x="6" y="18"/>
                </a:lnTo>
                <a:lnTo>
                  <a:pt x="6" y="12"/>
                </a:lnTo>
                <a:lnTo>
                  <a:pt x="12" y="12"/>
                </a:lnTo>
                <a:lnTo>
                  <a:pt x="24" y="18"/>
                </a:lnTo>
                <a:lnTo>
                  <a:pt x="30" y="24"/>
                </a:lnTo>
                <a:lnTo>
                  <a:pt x="60" y="0"/>
                </a:lnTo>
                <a:lnTo>
                  <a:pt x="66" y="24"/>
                </a:lnTo>
                <a:lnTo>
                  <a:pt x="72" y="18"/>
                </a:lnTo>
                <a:lnTo>
                  <a:pt x="72" y="24"/>
                </a:lnTo>
                <a:lnTo>
                  <a:pt x="66" y="24"/>
                </a:lnTo>
                <a:lnTo>
                  <a:pt x="30" y="36"/>
                </a:lnTo>
                <a:lnTo>
                  <a:pt x="48" y="54"/>
                </a:lnTo>
                <a:lnTo>
                  <a:pt x="42" y="54"/>
                </a:lnTo>
                <a:lnTo>
                  <a:pt x="42" y="60"/>
                </a:lnTo>
                <a:lnTo>
                  <a:pt x="24" y="60"/>
                </a:lnTo>
                <a:lnTo>
                  <a:pt x="18" y="72"/>
                </a:lnTo>
                <a:lnTo>
                  <a:pt x="0" y="72"/>
                </a:lnTo>
                <a:lnTo>
                  <a:pt x="0" y="66"/>
                </a:lnTo>
                <a:lnTo>
                  <a:pt x="6" y="36"/>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378" name="Freeform 377">
            <a:hlinkClick xmlns:r="http://schemas.openxmlformats.org/officeDocument/2006/relationships" r:id="rId45" tooltip="Lebanon - 3,480"/>
          </xdr:cNvPr>
          <xdr:cNvSpPr>
            <a:spLocks/>
          </xdr:cNvSpPr>
        </xdr:nvSpPr>
        <xdr:spPr bwMode="auto">
          <a:xfrm>
            <a:off x="4188" y="1122"/>
            <a:ext cx="24" cy="24"/>
          </a:xfrm>
          <a:custGeom>
            <a:avLst/>
            <a:gdLst/>
            <a:ahLst/>
            <a:cxnLst>
              <a:cxn ang="0">
                <a:pos x="0" y="24"/>
              </a:cxn>
              <a:cxn ang="0">
                <a:pos x="6" y="6"/>
              </a:cxn>
              <a:cxn ang="0">
                <a:pos x="12" y="0"/>
              </a:cxn>
              <a:cxn ang="0">
                <a:pos x="24" y="0"/>
              </a:cxn>
              <a:cxn ang="0">
                <a:pos x="24" y="6"/>
              </a:cxn>
              <a:cxn ang="0">
                <a:pos x="18" y="12"/>
              </a:cxn>
              <a:cxn ang="0">
                <a:pos x="24" y="12"/>
              </a:cxn>
              <a:cxn ang="0">
                <a:pos x="18" y="12"/>
              </a:cxn>
              <a:cxn ang="0">
                <a:pos x="12" y="18"/>
              </a:cxn>
              <a:cxn ang="0">
                <a:pos x="6" y="24"/>
              </a:cxn>
              <a:cxn ang="0">
                <a:pos x="0" y="24"/>
              </a:cxn>
            </a:cxnLst>
            <a:rect l="0" t="0" r="r" b="b"/>
            <a:pathLst>
              <a:path w="24" h="24">
                <a:moveTo>
                  <a:pt x="0" y="24"/>
                </a:moveTo>
                <a:lnTo>
                  <a:pt x="6" y="6"/>
                </a:lnTo>
                <a:lnTo>
                  <a:pt x="12" y="0"/>
                </a:lnTo>
                <a:lnTo>
                  <a:pt x="24" y="0"/>
                </a:lnTo>
                <a:lnTo>
                  <a:pt x="24" y="6"/>
                </a:lnTo>
                <a:lnTo>
                  <a:pt x="18" y="12"/>
                </a:lnTo>
                <a:lnTo>
                  <a:pt x="24" y="12"/>
                </a:lnTo>
                <a:lnTo>
                  <a:pt x="18" y="12"/>
                </a:lnTo>
                <a:lnTo>
                  <a:pt x="12" y="18"/>
                </a:lnTo>
                <a:lnTo>
                  <a:pt x="6" y="24"/>
                </a:lnTo>
                <a:lnTo>
                  <a:pt x="0" y="24"/>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379" name="Freeform 378">
            <a:hlinkClick xmlns:r="http://schemas.openxmlformats.org/officeDocument/2006/relationships" r:id="rId46" tooltip="Serbia - 3,625"/>
          </xdr:cNvPr>
          <xdr:cNvSpPr>
            <a:spLocks/>
          </xdr:cNvSpPr>
        </xdr:nvSpPr>
        <xdr:spPr bwMode="auto">
          <a:xfrm>
            <a:off x="3912" y="936"/>
            <a:ext cx="72" cy="48"/>
          </a:xfrm>
          <a:custGeom>
            <a:avLst/>
            <a:gdLst/>
            <a:ahLst/>
            <a:cxnLst>
              <a:cxn ang="0">
                <a:pos x="0" y="0"/>
              </a:cxn>
              <a:cxn ang="0">
                <a:pos x="24" y="0"/>
              </a:cxn>
              <a:cxn ang="0">
                <a:pos x="48" y="0"/>
              </a:cxn>
              <a:cxn ang="0">
                <a:pos x="24" y="0"/>
              </a:cxn>
              <a:cxn ang="0">
                <a:pos x="48" y="0"/>
              </a:cxn>
              <a:cxn ang="0">
                <a:pos x="48" y="24"/>
              </a:cxn>
              <a:cxn ang="0">
                <a:pos x="72" y="24"/>
              </a:cxn>
              <a:cxn ang="0">
                <a:pos x="48" y="24"/>
              </a:cxn>
              <a:cxn ang="0">
                <a:pos x="48" y="48"/>
              </a:cxn>
              <a:cxn ang="0">
                <a:pos x="24" y="48"/>
              </a:cxn>
              <a:cxn ang="0">
                <a:pos x="0" y="48"/>
              </a:cxn>
              <a:cxn ang="0">
                <a:pos x="24" y="48"/>
              </a:cxn>
              <a:cxn ang="0">
                <a:pos x="24" y="24"/>
              </a:cxn>
              <a:cxn ang="0">
                <a:pos x="0" y="24"/>
              </a:cxn>
              <a:cxn ang="0">
                <a:pos x="24" y="24"/>
              </a:cxn>
              <a:cxn ang="0">
                <a:pos x="0" y="24"/>
              </a:cxn>
              <a:cxn ang="0">
                <a:pos x="0" y="0"/>
              </a:cxn>
            </a:cxnLst>
            <a:rect l="0" t="0" r="r" b="b"/>
            <a:pathLst>
              <a:path w="72" h="48">
                <a:moveTo>
                  <a:pt x="0" y="0"/>
                </a:moveTo>
                <a:lnTo>
                  <a:pt x="24" y="0"/>
                </a:lnTo>
                <a:lnTo>
                  <a:pt x="48" y="0"/>
                </a:lnTo>
                <a:lnTo>
                  <a:pt x="24" y="0"/>
                </a:lnTo>
                <a:lnTo>
                  <a:pt x="48" y="0"/>
                </a:lnTo>
                <a:lnTo>
                  <a:pt x="48" y="24"/>
                </a:lnTo>
                <a:lnTo>
                  <a:pt x="72" y="24"/>
                </a:lnTo>
                <a:lnTo>
                  <a:pt x="48" y="24"/>
                </a:lnTo>
                <a:lnTo>
                  <a:pt x="48" y="48"/>
                </a:lnTo>
                <a:lnTo>
                  <a:pt x="24" y="48"/>
                </a:lnTo>
                <a:lnTo>
                  <a:pt x="0" y="48"/>
                </a:lnTo>
                <a:lnTo>
                  <a:pt x="24" y="48"/>
                </a:lnTo>
                <a:lnTo>
                  <a:pt x="24" y="24"/>
                </a:lnTo>
                <a:lnTo>
                  <a:pt x="0" y="24"/>
                </a:lnTo>
                <a:lnTo>
                  <a:pt x="24" y="24"/>
                </a:lnTo>
                <a:lnTo>
                  <a:pt x="0" y="24"/>
                </a:lnTo>
                <a:lnTo>
                  <a:pt x="0" y="0"/>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380" name="Freeform 379">
            <a:hlinkClick xmlns:r="http://schemas.openxmlformats.org/officeDocument/2006/relationships" r:id="rId46" tooltip="Serbia - 3,625"/>
          </xdr:cNvPr>
          <xdr:cNvSpPr>
            <a:spLocks/>
          </xdr:cNvSpPr>
        </xdr:nvSpPr>
        <xdr:spPr bwMode="auto">
          <a:xfrm>
            <a:off x="3912" y="912"/>
            <a:ext cx="48" cy="24"/>
          </a:xfrm>
          <a:custGeom>
            <a:avLst/>
            <a:gdLst/>
            <a:ahLst/>
            <a:cxnLst>
              <a:cxn ang="0">
                <a:pos x="0" y="0"/>
              </a:cxn>
              <a:cxn ang="0">
                <a:pos x="24" y="0"/>
              </a:cxn>
              <a:cxn ang="0">
                <a:pos x="24" y="24"/>
              </a:cxn>
              <a:cxn ang="0">
                <a:pos x="24" y="0"/>
              </a:cxn>
              <a:cxn ang="0">
                <a:pos x="24" y="24"/>
              </a:cxn>
              <a:cxn ang="0">
                <a:pos x="48" y="24"/>
              </a:cxn>
              <a:cxn ang="0">
                <a:pos x="24" y="24"/>
              </a:cxn>
              <a:cxn ang="0">
                <a:pos x="48" y="24"/>
              </a:cxn>
              <a:cxn ang="0">
                <a:pos x="24" y="24"/>
              </a:cxn>
              <a:cxn ang="0">
                <a:pos x="0" y="24"/>
              </a:cxn>
              <a:cxn ang="0">
                <a:pos x="0" y="0"/>
              </a:cxn>
            </a:cxnLst>
            <a:rect l="0" t="0" r="r" b="b"/>
            <a:pathLst>
              <a:path w="48" h="24">
                <a:moveTo>
                  <a:pt x="0" y="0"/>
                </a:moveTo>
                <a:lnTo>
                  <a:pt x="24" y="0"/>
                </a:lnTo>
                <a:lnTo>
                  <a:pt x="24" y="24"/>
                </a:lnTo>
                <a:lnTo>
                  <a:pt x="24" y="0"/>
                </a:lnTo>
                <a:lnTo>
                  <a:pt x="24" y="24"/>
                </a:lnTo>
                <a:lnTo>
                  <a:pt x="48" y="24"/>
                </a:lnTo>
                <a:lnTo>
                  <a:pt x="24" y="24"/>
                </a:lnTo>
                <a:lnTo>
                  <a:pt x="48" y="24"/>
                </a:lnTo>
                <a:lnTo>
                  <a:pt x="24" y="24"/>
                </a:lnTo>
                <a:lnTo>
                  <a:pt x="0" y="24"/>
                </a:lnTo>
                <a:lnTo>
                  <a:pt x="0" y="0"/>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381" name="Freeform 380">
            <a:hlinkClick xmlns:r="http://schemas.openxmlformats.org/officeDocument/2006/relationships" r:id="rId47" tooltip="Taiwan - 3,691"/>
          </xdr:cNvPr>
          <xdr:cNvSpPr>
            <a:spLocks/>
          </xdr:cNvSpPr>
        </xdr:nvSpPr>
        <xdr:spPr bwMode="auto">
          <a:xfrm>
            <a:off x="5622" y="1278"/>
            <a:ext cx="36" cy="60"/>
          </a:xfrm>
          <a:custGeom>
            <a:avLst/>
            <a:gdLst/>
            <a:ahLst/>
            <a:cxnLst>
              <a:cxn ang="0">
                <a:pos x="24" y="6"/>
              </a:cxn>
              <a:cxn ang="0">
                <a:pos x="30" y="0"/>
              </a:cxn>
              <a:cxn ang="0">
                <a:pos x="36" y="6"/>
              </a:cxn>
              <a:cxn ang="0">
                <a:pos x="30" y="6"/>
              </a:cxn>
              <a:cxn ang="0">
                <a:pos x="30" y="12"/>
              </a:cxn>
              <a:cxn ang="0">
                <a:pos x="24" y="36"/>
              </a:cxn>
              <a:cxn ang="0">
                <a:pos x="12" y="60"/>
              </a:cxn>
              <a:cxn ang="0">
                <a:pos x="12" y="54"/>
              </a:cxn>
              <a:cxn ang="0">
                <a:pos x="6" y="48"/>
              </a:cxn>
              <a:cxn ang="0">
                <a:pos x="0" y="42"/>
              </a:cxn>
              <a:cxn ang="0">
                <a:pos x="0" y="30"/>
              </a:cxn>
              <a:cxn ang="0">
                <a:pos x="18" y="6"/>
              </a:cxn>
              <a:cxn ang="0">
                <a:pos x="24" y="6"/>
              </a:cxn>
            </a:cxnLst>
            <a:rect l="0" t="0" r="r" b="b"/>
            <a:pathLst>
              <a:path w="36" h="60">
                <a:moveTo>
                  <a:pt x="24" y="6"/>
                </a:moveTo>
                <a:lnTo>
                  <a:pt x="30" y="0"/>
                </a:lnTo>
                <a:lnTo>
                  <a:pt x="36" y="6"/>
                </a:lnTo>
                <a:lnTo>
                  <a:pt x="30" y="6"/>
                </a:lnTo>
                <a:lnTo>
                  <a:pt x="30" y="12"/>
                </a:lnTo>
                <a:lnTo>
                  <a:pt x="24" y="36"/>
                </a:lnTo>
                <a:lnTo>
                  <a:pt x="12" y="60"/>
                </a:lnTo>
                <a:lnTo>
                  <a:pt x="12" y="54"/>
                </a:lnTo>
                <a:lnTo>
                  <a:pt x="6" y="48"/>
                </a:lnTo>
                <a:lnTo>
                  <a:pt x="0" y="42"/>
                </a:lnTo>
                <a:lnTo>
                  <a:pt x="0" y="30"/>
                </a:lnTo>
                <a:lnTo>
                  <a:pt x="18" y="6"/>
                </a:lnTo>
                <a:lnTo>
                  <a:pt x="24" y="6"/>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382" name="Freeform 381">
            <a:hlinkClick xmlns:r="http://schemas.openxmlformats.org/officeDocument/2006/relationships" r:id="rId48" tooltip="Greece - 3,903"/>
          </xdr:cNvPr>
          <xdr:cNvSpPr>
            <a:spLocks/>
          </xdr:cNvSpPr>
        </xdr:nvSpPr>
        <xdr:spPr bwMode="auto">
          <a:xfrm>
            <a:off x="3924" y="1002"/>
            <a:ext cx="144" cy="114"/>
          </a:xfrm>
          <a:custGeom>
            <a:avLst/>
            <a:gdLst/>
            <a:ahLst/>
            <a:cxnLst>
              <a:cxn ang="0">
                <a:pos x="120" y="6"/>
              </a:cxn>
              <a:cxn ang="0">
                <a:pos x="114" y="12"/>
              </a:cxn>
              <a:cxn ang="0">
                <a:pos x="108" y="18"/>
              </a:cxn>
              <a:cxn ang="0">
                <a:pos x="102" y="30"/>
              </a:cxn>
              <a:cxn ang="0">
                <a:pos x="114" y="42"/>
              </a:cxn>
              <a:cxn ang="0">
                <a:pos x="120" y="48"/>
              </a:cxn>
              <a:cxn ang="0">
                <a:pos x="114" y="54"/>
              </a:cxn>
              <a:cxn ang="0">
                <a:pos x="108" y="60"/>
              </a:cxn>
              <a:cxn ang="0">
                <a:pos x="120" y="66"/>
              </a:cxn>
              <a:cxn ang="0">
                <a:pos x="126" y="66"/>
              </a:cxn>
              <a:cxn ang="0">
                <a:pos x="120" y="72"/>
              </a:cxn>
              <a:cxn ang="0">
                <a:pos x="144" y="90"/>
              </a:cxn>
              <a:cxn ang="0">
                <a:pos x="144" y="96"/>
              </a:cxn>
              <a:cxn ang="0">
                <a:pos x="138" y="96"/>
              </a:cxn>
              <a:cxn ang="0">
                <a:pos x="132" y="102"/>
              </a:cxn>
              <a:cxn ang="0">
                <a:pos x="126" y="108"/>
              </a:cxn>
              <a:cxn ang="0">
                <a:pos x="114" y="108"/>
              </a:cxn>
              <a:cxn ang="0">
                <a:pos x="114" y="114"/>
              </a:cxn>
              <a:cxn ang="0">
                <a:pos x="96" y="114"/>
              </a:cxn>
              <a:cxn ang="0">
                <a:pos x="84" y="108"/>
              </a:cxn>
              <a:cxn ang="0">
                <a:pos x="66" y="108"/>
              </a:cxn>
              <a:cxn ang="0">
                <a:pos x="60" y="96"/>
              </a:cxn>
              <a:cxn ang="0">
                <a:pos x="48" y="90"/>
              </a:cxn>
              <a:cxn ang="0">
                <a:pos x="42" y="84"/>
              </a:cxn>
              <a:cxn ang="0">
                <a:pos x="36" y="84"/>
              </a:cxn>
              <a:cxn ang="0">
                <a:pos x="24" y="72"/>
              </a:cxn>
              <a:cxn ang="0">
                <a:pos x="18" y="66"/>
              </a:cxn>
              <a:cxn ang="0">
                <a:pos x="12" y="60"/>
              </a:cxn>
              <a:cxn ang="0">
                <a:pos x="18" y="54"/>
              </a:cxn>
              <a:cxn ang="0">
                <a:pos x="18" y="48"/>
              </a:cxn>
              <a:cxn ang="0">
                <a:pos x="6" y="36"/>
              </a:cxn>
              <a:cxn ang="0">
                <a:pos x="0" y="36"/>
              </a:cxn>
              <a:cxn ang="0">
                <a:pos x="6" y="30"/>
              </a:cxn>
              <a:cxn ang="0">
                <a:pos x="12" y="30"/>
              </a:cxn>
              <a:cxn ang="0">
                <a:pos x="18" y="30"/>
              </a:cxn>
              <a:cxn ang="0">
                <a:pos x="24" y="24"/>
              </a:cxn>
              <a:cxn ang="0">
                <a:pos x="24" y="18"/>
              </a:cxn>
              <a:cxn ang="0">
                <a:pos x="24" y="12"/>
              </a:cxn>
              <a:cxn ang="0">
                <a:pos x="36" y="12"/>
              </a:cxn>
              <a:cxn ang="0">
                <a:pos x="42" y="12"/>
              </a:cxn>
              <a:cxn ang="0">
                <a:pos x="54" y="6"/>
              </a:cxn>
              <a:cxn ang="0">
                <a:pos x="60" y="6"/>
              </a:cxn>
              <a:cxn ang="0">
                <a:pos x="78" y="0"/>
              </a:cxn>
              <a:cxn ang="0">
                <a:pos x="96" y="6"/>
              </a:cxn>
              <a:cxn ang="0">
                <a:pos x="114" y="6"/>
              </a:cxn>
              <a:cxn ang="0">
                <a:pos x="114" y="0"/>
              </a:cxn>
              <a:cxn ang="0">
                <a:pos x="120" y="0"/>
              </a:cxn>
              <a:cxn ang="0">
                <a:pos x="120" y="6"/>
              </a:cxn>
            </a:cxnLst>
            <a:rect l="0" t="0" r="r" b="b"/>
            <a:pathLst>
              <a:path w="144" h="114">
                <a:moveTo>
                  <a:pt x="120" y="6"/>
                </a:moveTo>
                <a:lnTo>
                  <a:pt x="114" y="12"/>
                </a:lnTo>
                <a:lnTo>
                  <a:pt x="108" y="18"/>
                </a:lnTo>
                <a:lnTo>
                  <a:pt x="102" y="30"/>
                </a:lnTo>
                <a:lnTo>
                  <a:pt x="114" y="42"/>
                </a:lnTo>
                <a:lnTo>
                  <a:pt x="120" y="48"/>
                </a:lnTo>
                <a:lnTo>
                  <a:pt x="114" y="54"/>
                </a:lnTo>
                <a:lnTo>
                  <a:pt x="108" y="60"/>
                </a:lnTo>
                <a:lnTo>
                  <a:pt x="120" y="66"/>
                </a:lnTo>
                <a:lnTo>
                  <a:pt x="126" y="66"/>
                </a:lnTo>
                <a:lnTo>
                  <a:pt x="120" y="72"/>
                </a:lnTo>
                <a:lnTo>
                  <a:pt x="144" y="90"/>
                </a:lnTo>
                <a:lnTo>
                  <a:pt x="144" y="96"/>
                </a:lnTo>
                <a:lnTo>
                  <a:pt x="138" y="96"/>
                </a:lnTo>
                <a:lnTo>
                  <a:pt x="132" y="102"/>
                </a:lnTo>
                <a:lnTo>
                  <a:pt x="126" y="108"/>
                </a:lnTo>
                <a:lnTo>
                  <a:pt x="114" y="108"/>
                </a:lnTo>
                <a:lnTo>
                  <a:pt x="114" y="114"/>
                </a:lnTo>
                <a:lnTo>
                  <a:pt x="96" y="114"/>
                </a:lnTo>
                <a:lnTo>
                  <a:pt x="84" y="108"/>
                </a:lnTo>
                <a:lnTo>
                  <a:pt x="66" y="108"/>
                </a:lnTo>
                <a:lnTo>
                  <a:pt x="60" y="96"/>
                </a:lnTo>
                <a:lnTo>
                  <a:pt x="48" y="90"/>
                </a:lnTo>
                <a:lnTo>
                  <a:pt x="42" y="84"/>
                </a:lnTo>
                <a:lnTo>
                  <a:pt x="36" y="84"/>
                </a:lnTo>
                <a:lnTo>
                  <a:pt x="24" y="72"/>
                </a:lnTo>
                <a:lnTo>
                  <a:pt x="18" y="66"/>
                </a:lnTo>
                <a:lnTo>
                  <a:pt x="12" y="60"/>
                </a:lnTo>
                <a:lnTo>
                  <a:pt x="18" y="54"/>
                </a:lnTo>
                <a:lnTo>
                  <a:pt x="18" y="48"/>
                </a:lnTo>
                <a:lnTo>
                  <a:pt x="6" y="36"/>
                </a:lnTo>
                <a:lnTo>
                  <a:pt x="0" y="36"/>
                </a:lnTo>
                <a:lnTo>
                  <a:pt x="6" y="30"/>
                </a:lnTo>
                <a:lnTo>
                  <a:pt x="12" y="30"/>
                </a:lnTo>
                <a:lnTo>
                  <a:pt x="18" y="30"/>
                </a:lnTo>
                <a:lnTo>
                  <a:pt x="24" y="24"/>
                </a:lnTo>
                <a:lnTo>
                  <a:pt x="24" y="18"/>
                </a:lnTo>
                <a:lnTo>
                  <a:pt x="24" y="12"/>
                </a:lnTo>
                <a:lnTo>
                  <a:pt x="36" y="12"/>
                </a:lnTo>
                <a:lnTo>
                  <a:pt x="42" y="12"/>
                </a:lnTo>
                <a:lnTo>
                  <a:pt x="54" y="6"/>
                </a:lnTo>
                <a:lnTo>
                  <a:pt x="60" y="6"/>
                </a:lnTo>
                <a:lnTo>
                  <a:pt x="78" y="0"/>
                </a:lnTo>
                <a:lnTo>
                  <a:pt x="96" y="6"/>
                </a:lnTo>
                <a:lnTo>
                  <a:pt x="114" y="6"/>
                </a:lnTo>
                <a:lnTo>
                  <a:pt x="114" y="0"/>
                </a:lnTo>
                <a:lnTo>
                  <a:pt x="120" y="0"/>
                </a:lnTo>
                <a:lnTo>
                  <a:pt x="120" y="6"/>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383" name="Freeform 382">
            <a:hlinkClick xmlns:r="http://schemas.openxmlformats.org/officeDocument/2006/relationships" r:id="rId49" tooltip="Cambodia - 4,003"/>
          </xdr:cNvPr>
          <xdr:cNvSpPr>
            <a:spLocks/>
          </xdr:cNvSpPr>
        </xdr:nvSpPr>
        <xdr:spPr bwMode="auto">
          <a:xfrm>
            <a:off x="5322" y="1458"/>
            <a:ext cx="90" cy="72"/>
          </a:xfrm>
          <a:custGeom>
            <a:avLst/>
            <a:gdLst/>
            <a:ahLst/>
            <a:cxnLst>
              <a:cxn ang="0">
                <a:pos x="90" y="0"/>
              </a:cxn>
              <a:cxn ang="0">
                <a:pos x="84" y="12"/>
              </a:cxn>
              <a:cxn ang="0">
                <a:pos x="90" y="18"/>
              </a:cxn>
              <a:cxn ang="0">
                <a:pos x="90" y="30"/>
              </a:cxn>
              <a:cxn ang="0">
                <a:pos x="90" y="42"/>
              </a:cxn>
              <a:cxn ang="0">
                <a:pos x="72" y="48"/>
              </a:cxn>
              <a:cxn ang="0">
                <a:pos x="72" y="54"/>
              </a:cxn>
              <a:cxn ang="0">
                <a:pos x="66" y="48"/>
              </a:cxn>
              <a:cxn ang="0">
                <a:pos x="60" y="54"/>
              </a:cxn>
              <a:cxn ang="0">
                <a:pos x="60" y="60"/>
              </a:cxn>
              <a:cxn ang="0">
                <a:pos x="66" y="60"/>
              </a:cxn>
              <a:cxn ang="0">
                <a:pos x="66" y="66"/>
              </a:cxn>
              <a:cxn ang="0">
                <a:pos x="60" y="66"/>
              </a:cxn>
              <a:cxn ang="0">
                <a:pos x="48" y="66"/>
              </a:cxn>
              <a:cxn ang="0">
                <a:pos x="42" y="72"/>
              </a:cxn>
              <a:cxn ang="0">
                <a:pos x="36" y="72"/>
              </a:cxn>
              <a:cxn ang="0">
                <a:pos x="24" y="72"/>
              </a:cxn>
              <a:cxn ang="0">
                <a:pos x="24" y="66"/>
              </a:cxn>
              <a:cxn ang="0">
                <a:pos x="24" y="60"/>
              </a:cxn>
              <a:cxn ang="0">
                <a:pos x="18" y="66"/>
              </a:cxn>
              <a:cxn ang="0">
                <a:pos x="12" y="66"/>
              </a:cxn>
              <a:cxn ang="0">
                <a:pos x="12" y="54"/>
              </a:cxn>
              <a:cxn ang="0">
                <a:pos x="12" y="48"/>
              </a:cxn>
              <a:cxn ang="0">
                <a:pos x="12" y="54"/>
              </a:cxn>
              <a:cxn ang="0">
                <a:pos x="6" y="42"/>
              </a:cxn>
              <a:cxn ang="0">
                <a:pos x="12" y="36"/>
              </a:cxn>
              <a:cxn ang="0">
                <a:pos x="6" y="36"/>
              </a:cxn>
              <a:cxn ang="0">
                <a:pos x="0" y="18"/>
              </a:cxn>
              <a:cxn ang="0">
                <a:pos x="6" y="18"/>
              </a:cxn>
              <a:cxn ang="0">
                <a:pos x="18" y="6"/>
              </a:cxn>
              <a:cxn ang="0">
                <a:pos x="42" y="6"/>
              </a:cxn>
              <a:cxn ang="0">
                <a:pos x="48" y="12"/>
              </a:cxn>
              <a:cxn ang="0">
                <a:pos x="48" y="6"/>
              </a:cxn>
              <a:cxn ang="0">
                <a:pos x="54" y="12"/>
              </a:cxn>
              <a:cxn ang="0">
                <a:pos x="66" y="12"/>
              </a:cxn>
              <a:cxn ang="0">
                <a:pos x="66" y="6"/>
              </a:cxn>
              <a:cxn ang="0">
                <a:pos x="72" y="0"/>
              </a:cxn>
              <a:cxn ang="0">
                <a:pos x="78" y="6"/>
              </a:cxn>
              <a:cxn ang="0">
                <a:pos x="90" y="0"/>
              </a:cxn>
            </a:cxnLst>
            <a:rect l="0" t="0" r="r" b="b"/>
            <a:pathLst>
              <a:path w="90" h="72">
                <a:moveTo>
                  <a:pt x="90" y="0"/>
                </a:moveTo>
                <a:lnTo>
                  <a:pt x="84" y="12"/>
                </a:lnTo>
                <a:lnTo>
                  <a:pt x="90" y="18"/>
                </a:lnTo>
                <a:lnTo>
                  <a:pt x="90" y="30"/>
                </a:lnTo>
                <a:lnTo>
                  <a:pt x="90" y="42"/>
                </a:lnTo>
                <a:lnTo>
                  <a:pt x="72" y="48"/>
                </a:lnTo>
                <a:lnTo>
                  <a:pt x="72" y="54"/>
                </a:lnTo>
                <a:lnTo>
                  <a:pt x="66" y="48"/>
                </a:lnTo>
                <a:lnTo>
                  <a:pt x="60" y="54"/>
                </a:lnTo>
                <a:lnTo>
                  <a:pt x="60" y="60"/>
                </a:lnTo>
                <a:lnTo>
                  <a:pt x="66" y="60"/>
                </a:lnTo>
                <a:lnTo>
                  <a:pt x="66" y="66"/>
                </a:lnTo>
                <a:lnTo>
                  <a:pt x="60" y="66"/>
                </a:lnTo>
                <a:lnTo>
                  <a:pt x="48" y="66"/>
                </a:lnTo>
                <a:lnTo>
                  <a:pt x="42" y="72"/>
                </a:lnTo>
                <a:lnTo>
                  <a:pt x="36" y="72"/>
                </a:lnTo>
                <a:lnTo>
                  <a:pt x="24" y="72"/>
                </a:lnTo>
                <a:lnTo>
                  <a:pt x="24" y="66"/>
                </a:lnTo>
                <a:lnTo>
                  <a:pt x="24" y="60"/>
                </a:lnTo>
                <a:lnTo>
                  <a:pt x="18" y="66"/>
                </a:lnTo>
                <a:lnTo>
                  <a:pt x="12" y="66"/>
                </a:lnTo>
                <a:lnTo>
                  <a:pt x="12" y="54"/>
                </a:lnTo>
                <a:lnTo>
                  <a:pt x="12" y="48"/>
                </a:lnTo>
                <a:lnTo>
                  <a:pt x="12" y="54"/>
                </a:lnTo>
                <a:lnTo>
                  <a:pt x="6" y="42"/>
                </a:lnTo>
                <a:lnTo>
                  <a:pt x="12" y="36"/>
                </a:lnTo>
                <a:lnTo>
                  <a:pt x="6" y="36"/>
                </a:lnTo>
                <a:lnTo>
                  <a:pt x="0" y="18"/>
                </a:lnTo>
                <a:lnTo>
                  <a:pt x="6" y="18"/>
                </a:lnTo>
                <a:lnTo>
                  <a:pt x="18" y="6"/>
                </a:lnTo>
                <a:lnTo>
                  <a:pt x="42" y="6"/>
                </a:lnTo>
                <a:lnTo>
                  <a:pt x="48" y="12"/>
                </a:lnTo>
                <a:lnTo>
                  <a:pt x="48" y="6"/>
                </a:lnTo>
                <a:lnTo>
                  <a:pt x="54" y="12"/>
                </a:lnTo>
                <a:lnTo>
                  <a:pt x="66" y="12"/>
                </a:lnTo>
                <a:lnTo>
                  <a:pt x="66" y="6"/>
                </a:lnTo>
                <a:lnTo>
                  <a:pt x="72" y="0"/>
                </a:lnTo>
                <a:lnTo>
                  <a:pt x="78" y="6"/>
                </a:lnTo>
                <a:lnTo>
                  <a:pt x="90" y="0"/>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384" name="Freeform 383">
            <a:hlinkClick xmlns:r="http://schemas.openxmlformats.org/officeDocument/2006/relationships" r:id="rId50" tooltip="Vietnam - 4,280"/>
          </xdr:cNvPr>
          <xdr:cNvSpPr>
            <a:spLocks/>
          </xdr:cNvSpPr>
        </xdr:nvSpPr>
        <xdr:spPr bwMode="auto">
          <a:xfrm>
            <a:off x="5322" y="1314"/>
            <a:ext cx="120" cy="246"/>
          </a:xfrm>
          <a:custGeom>
            <a:avLst/>
            <a:gdLst/>
            <a:ahLst/>
            <a:cxnLst>
              <a:cxn ang="0">
                <a:pos x="42" y="216"/>
              </a:cxn>
              <a:cxn ang="0">
                <a:pos x="60" y="210"/>
              </a:cxn>
              <a:cxn ang="0">
                <a:pos x="66" y="204"/>
              </a:cxn>
              <a:cxn ang="0">
                <a:pos x="60" y="198"/>
              </a:cxn>
              <a:cxn ang="0">
                <a:pos x="72" y="198"/>
              </a:cxn>
              <a:cxn ang="0">
                <a:pos x="90" y="186"/>
              </a:cxn>
              <a:cxn ang="0">
                <a:pos x="90" y="162"/>
              </a:cxn>
              <a:cxn ang="0">
                <a:pos x="90" y="144"/>
              </a:cxn>
              <a:cxn ang="0">
                <a:pos x="90" y="132"/>
              </a:cxn>
              <a:cxn ang="0">
                <a:pos x="90" y="120"/>
              </a:cxn>
              <a:cxn ang="0">
                <a:pos x="78" y="114"/>
              </a:cxn>
              <a:cxn ang="0">
                <a:pos x="60" y="96"/>
              </a:cxn>
              <a:cxn ang="0">
                <a:pos x="48" y="84"/>
              </a:cxn>
              <a:cxn ang="0">
                <a:pos x="30" y="66"/>
              </a:cxn>
              <a:cxn ang="0">
                <a:pos x="42" y="60"/>
              </a:cxn>
              <a:cxn ang="0">
                <a:pos x="42" y="54"/>
              </a:cxn>
              <a:cxn ang="0">
                <a:pos x="42" y="42"/>
              </a:cxn>
              <a:cxn ang="0">
                <a:pos x="24" y="42"/>
              </a:cxn>
              <a:cxn ang="0">
                <a:pos x="12" y="36"/>
              </a:cxn>
              <a:cxn ang="0">
                <a:pos x="6" y="24"/>
              </a:cxn>
              <a:cxn ang="0">
                <a:pos x="6" y="6"/>
              </a:cxn>
              <a:cxn ang="0">
                <a:pos x="18" y="6"/>
              </a:cxn>
              <a:cxn ang="0">
                <a:pos x="24" y="6"/>
              </a:cxn>
              <a:cxn ang="0">
                <a:pos x="30" y="6"/>
              </a:cxn>
              <a:cxn ang="0">
                <a:pos x="42" y="6"/>
              </a:cxn>
              <a:cxn ang="0">
                <a:pos x="54" y="0"/>
              </a:cxn>
              <a:cxn ang="0">
                <a:pos x="78" y="6"/>
              </a:cxn>
              <a:cxn ang="0">
                <a:pos x="78" y="24"/>
              </a:cxn>
              <a:cxn ang="0">
                <a:pos x="96" y="24"/>
              </a:cxn>
              <a:cxn ang="0">
                <a:pos x="90" y="36"/>
              </a:cxn>
              <a:cxn ang="0">
                <a:pos x="84" y="36"/>
              </a:cxn>
              <a:cxn ang="0">
                <a:pos x="72" y="36"/>
              </a:cxn>
              <a:cxn ang="0">
                <a:pos x="72" y="42"/>
              </a:cxn>
              <a:cxn ang="0">
                <a:pos x="66" y="54"/>
              </a:cxn>
              <a:cxn ang="0">
                <a:pos x="60" y="78"/>
              </a:cxn>
              <a:cxn ang="0">
                <a:pos x="72" y="96"/>
              </a:cxn>
              <a:cxn ang="0">
                <a:pos x="96" y="120"/>
              </a:cxn>
              <a:cxn ang="0">
                <a:pos x="102" y="126"/>
              </a:cxn>
              <a:cxn ang="0">
                <a:pos x="120" y="156"/>
              </a:cxn>
              <a:cxn ang="0">
                <a:pos x="120" y="174"/>
              </a:cxn>
              <a:cxn ang="0">
                <a:pos x="120" y="186"/>
              </a:cxn>
              <a:cxn ang="0">
                <a:pos x="120" y="192"/>
              </a:cxn>
              <a:cxn ang="0">
                <a:pos x="120" y="192"/>
              </a:cxn>
              <a:cxn ang="0">
                <a:pos x="96" y="210"/>
              </a:cxn>
              <a:cxn ang="0">
                <a:pos x="78" y="210"/>
              </a:cxn>
              <a:cxn ang="0">
                <a:pos x="78" y="210"/>
              </a:cxn>
              <a:cxn ang="0">
                <a:pos x="78" y="216"/>
              </a:cxn>
              <a:cxn ang="0">
                <a:pos x="78" y="222"/>
              </a:cxn>
              <a:cxn ang="0">
                <a:pos x="66" y="216"/>
              </a:cxn>
              <a:cxn ang="0">
                <a:pos x="66" y="222"/>
              </a:cxn>
              <a:cxn ang="0">
                <a:pos x="72" y="234"/>
              </a:cxn>
              <a:cxn ang="0">
                <a:pos x="66" y="234"/>
              </a:cxn>
              <a:cxn ang="0">
                <a:pos x="48" y="246"/>
              </a:cxn>
              <a:cxn ang="0">
                <a:pos x="42" y="234"/>
              </a:cxn>
              <a:cxn ang="0">
                <a:pos x="42" y="222"/>
              </a:cxn>
            </a:cxnLst>
            <a:rect l="0" t="0" r="r" b="b"/>
            <a:pathLst>
              <a:path w="120" h="246">
                <a:moveTo>
                  <a:pt x="36" y="216"/>
                </a:moveTo>
                <a:lnTo>
                  <a:pt x="42" y="216"/>
                </a:lnTo>
                <a:lnTo>
                  <a:pt x="48" y="210"/>
                </a:lnTo>
                <a:lnTo>
                  <a:pt x="60" y="210"/>
                </a:lnTo>
                <a:lnTo>
                  <a:pt x="66" y="210"/>
                </a:lnTo>
                <a:lnTo>
                  <a:pt x="66" y="204"/>
                </a:lnTo>
                <a:lnTo>
                  <a:pt x="60" y="204"/>
                </a:lnTo>
                <a:lnTo>
                  <a:pt x="60" y="198"/>
                </a:lnTo>
                <a:lnTo>
                  <a:pt x="66" y="192"/>
                </a:lnTo>
                <a:lnTo>
                  <a:pt x="72" y="198"/>
                </a:lnTo>
                <a:lnTo>
                  <a:pt x="72" y="192"/>
                </a:lnTo>
                <a:lnTo>
                  <a:pt x="90" y="186"/>
                </a:lnTo>
                <a:lnTo>
                  <a:pt x="90" y="174"/>
                </a:lnTo>
                <a:lnTo>
                  <a:pt x="90" y="162"/>
                </a:lnTo>
                <a:lnTo>
                  <a:pt x="84" y="156"/>
                </a:lnTo>
                <a:lnTo>
                  <a:pt x="90" y="144"/>
                </a:lnTo>
                <a:lnTo>
                  <a:pt x="90" y="138"/>
                </a:lnTo>
                <a:lnTo>
                  <a:pt x="90" y="132"/>
                </a:lnTo>
                <a:lnTo>
                  <a:pt x="84" y="126"/>
                </a:lnTo>
                <a:lnTo>
                  <a:pt x="90" y="120"/>
                </a:lnTo>
                <a:lnTo>
                  <a:pt x="78" y="120"/>
                </a:lnTo>
                <a:lnTo>
                  <a:pt x="78" y="114"/>
                </a:lnTo>
                <a:lnTo>
                  <a:pt x="72" y="108"/>
                </a:lnTo>
                <a:lnTo>
                  <a:pt x="60" y="96"/>
                </a:lnTo>
                <a:lnTo>
                  <a:pt x="54" y="84"/>
                </a:lnTo>
                <a:lnTo>
                  <a:pt x="48" y="84"/>
                </a:lnTo>
                <a:lnTo>
                  <a:pt x="48" y="78"/>
                </a:lnTo>
                <a:lnTo>
                  <a:pt x="30" y="66"/>
                </a:lnTo>
                <a:lnTo>
                  <a:pt x="30" y="60"/>
                </a:lnTo>
                <a:lnTo>
                  <a:pt x="42" y="60"/>
                </a:lnTo>
                <a:lnTo>
                  <a:pt x="48" y="54"/>
                </a:lnTo>
                <a:lnTo>
                  <a:pt x="42" y="54"/>
                </a:lnTo>
                <a:lnTo>
                  <a:pt x="36" y="48"/>
                </a:lnTo>
                <a:lnTo>
                  <a:pt x="42" y="42"/>
                </a:lnTo>
                <a:lnTo>
                  <a:pt x="30" y="36"/>
                </a:lnTo>
                <a:lnTo>
                  <a:pt x="24" y="42"/>
                </a:lnTo>
                <a:lnTo>
                  <a:pt x="18" y="42"/>
                </a:lnTo>
                <a:lnTo>
                  <a:pt x="12" y="36"/>
                </a:lnTo>
                <a:lnTo>
                  <a:pt x="12" y="24"/>
                </a:lnTo>
                <a:lnTo>
                  <a:pt x="6" y="24"/>
                </a:lnTo>
                <a:lnTo>
                  <a:pt x="0" y="12"/>
                </a:lnTo>
                <a:lnTo>
                  <a:pt x="6" y="6"/>
                </a:lnTo>
                <a:lnTo>
                  <a:pt x="12" y="12"/>
                </a:lnTo>
                <a:lnTo>
                  <a:pt x="18" y="6"/>
                </a:lnTo>
                <a:lnTo>
                  <a:pt x="24" y="12"/>
                </a:lnTo>
                <a:lnTo>
                  <a:pt x="24" y="6"/>
                </a:lnTo>
                <a:lnTo>
                  <a:pt x="30" y="12"/>
                </a:lnTo>
                <a:lnTo>
                  <a:pt x="30" y="6"/>
                </a:lnTo>
                <a:lnTo>
                  <a:pt x="36" y="12"/>
                </a:lnTo>
                <a:lnTo>
                  <a:pt x="42" y="6"/>
                </a:lnTo>
                <a:lnTo>
                  <a:pt x="42" y="0"/>
                </a:lnTo>
                <a:lnTo>
                  <a:pt x="54" y="0"/>
                </a:lnTo>
                <a:lnTo>
                  <a:pt x="60" y="6"/>
                </a:lnTo>
                <a:lnTo>
                  <a:pt x="78" y="6"/>
                </a:lnTo>
                <a:lnTo>
                  <a:pt x="72" y="12"/>
                </a:lnTo>
                <a:lnTo>
                  <a:pt x="78" y="24"/>
                </a:lnTo>
                <a:lnTo>
                  <a:pt x="90" y="30"/>
                </a:lnTo>
                <a:lnTo>
                  <a:pt x="96" y="24"/>
                </a:lnTo>
                <a:lnTo>
                  <a:pt x="96" y="30"/>
                </a:lnTo>
                <a:lnTo>
                  <a:pt x="90" y="36"/>
                </a:lnTo>
                <a:lnTo>
                  <a:pt x="84" y="42"/>
                </a:lnTo>
                <a:lnTo>
                  <a:pt x="84" y="36"/>
                </a:lnTo>
                <a:lnTo>
                  <a:pt x="78" y="42"/>
                </a:lnTo>
                <a:lnTo>
                  <a:pt x="72" y="36"/>
                </a:lnTo>
                <a:lnTo>
                  <a:pt x="78" y="42"/>
                </a:lnTo>
                <a:lnTo>
                  <a:pt x="72" y="42"/>
                </a:lnTo>
                <a:lnTo>
                  <a:pt x="72" y="54"/>
                </a:lnTo>
                <a:lnTo>
                  <a:pt x="66" y="54"/>
                </a:lnTo>
                <a:lnTo>
                  <a:pt x="54" y="72"/>
                </a:lnTo>
                <a:lnTo>
                  <a:pt x="60" y="78"/>
                </a:lnTo>
                <a:lnTo>
                  <a:pt x="72" y="90"/>
                </a:lnTo>
                <a:lnTo>
                  <a:pt x="72" y="96"/>
                </a:lnTo>
                <a:lnTo>
                  <a:pt x="78" y="96"/>
                </a:lnTo>
                <a:lnTo>
                  <a:pt x="96" y="120"/>
                </a:lnTo>
                <a:lnTo>
                  <a:pt x="102" y="120"/>
                </a:lnTo>
                <a:lnTo>
                  <a:pt x="102" y="126"/>
                </a:lnTo>
                <a:lnTo>
                  <a:pt x="108" y="132"/>
                </a:lnTo>
                <a:lnTo>
                  <a:pt x="120" y="156"/>
                </a:lnTo>
                <a:lnTo>
                  <a:pt x="120" y="168"/>
                </a:lnTo>
                <a:lnTo>
                  <a:pt x="120" y="174"/>
                </a:lnTo>
                <a:lnTo>
                  <a:pt x="120" y="180"/>
                </a:lnTo>
                <a:lnTo>
                  <a:pt x="120" y="186"/>
                </a:lnTo>
                <a:lnTo>
                  <a:pt x="114" y="186"/>
                </a:lnTo>
                <a:lnTo>
                  <a:pt x="120" y="192"/>
                </a:lnTo>
                <a:lnTo>
                  <a:pt x="120" y="186"/>
                </a:lnTo>
                <a:lnTo>
                  <a:pt x="120" y="192"/>
                </a:lnTo>
                <a:lnTo>
                  <a:pt x="114" y="198"/>
                </a:lnTo>
                <a:lnTo>
                  <a:pt x="96" y="210"/>
                </a:lnTo>
                <a:lnTo>
                  <a:pt x="84" y="216"/>
                </a:lnTo>
                <a:lnTo>
                  <a:pt x="78" y="210"/>
                </a:lnTo>
                <a:lnTo>
                  <a:pt x="78" y="216"/>
                </a:lnTo>
                <a:lnTo>
                  <a:pt x="78" y="210"/>
                </a:lnTo>
                <a:lnTo>
                  <a:pt x="72" y="216"/>
                </a:lnTo>
                <a:lnTo>
                  <a:pt x="78" y="216"/>
                </a:lnTo>
                <a:lnTo>
                  <a:pt x="72" y="216"/>
                </a:lnTo>
                <a:lnTo>
                  <a:pt x="78" y="222"/>
                </a:lnTo>
                <a:lnTo>
                  <a:pt x="72" y="222"/>
                </a:lnTo>
                <a:lnTo>
                  <a:pt x="66" y="216"/>
                </a:lnTo>
                <a:lnTo>
                  <a:pt x="78" y="228"/>
                </a:lnTo>
                <a:lnTo>
                  <a:pt x="66" y="222"/>
                </a:lnTo>
                <a:lnTo>
                  <a:pt x="72" y="228"/>
                </a:lnTo>
                <a:lnTo>
                  <a:pt x="72" y="234"/>
                </a:lnTo>
                <a:lnTo>
                  <a:pt x="60" y="222"/>
                </a:lnTo>
                <a:lnTo>
                  <a:pt x="66" y="234"/>
                </a:lnTo>
                <a:lnTo>
                  <a:pt x="54" y="240"/>
                </a:lnTo>
                <a:lnTo>
                  <a:pt x="48" y="246"/>
                </a:lnTo>
                <a:lnTo>
                  <a:pt x="42" y="246"/>
                </a:lnTo>
                <a:lnTo>
                  <a:pt x="42" y="234"/>
                </a:lnTo>
                <a:lnTo>
                  <a:pt x="48" y="228"/>
                </a:lnTo>
                <a:lnTo>
                  <a:pt x="42" y="222"/>
                </a:lnTo>
                <a:lnTo>
                  <a:pt x="36" y="216"/>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385" name="Freeform 384">
            <a:hlinkClick xmlns:r="http://schemas.openxmlformats.org/officeDocument/2006/relationships" r:id="rId51" tooltip="Belarus - 4,315"/>
          </xdr:cNvPr>
          <xdr:cNvSpPr>
            <a:spLocks/>
          </xdr:cNvSpPr>
        </xdr:nvSpPr>
        <xdr:spPr bwMode="auto">
          <a:xfrm>
            <a:off x="3984" y="756"/>
            <a:ext cx="162" cy="84"/>
          </a:xfrm>
          <a:custGeom>
            <a:avLst/>
            <a:gdLst/>
            <a:ahLst/>
            <a:cxnLst>
              <a:cxn ang="0">
                <a:pos x="6" y="78"/>
              </a:cxn>
              <a:cxn ang="0">
                <a:pos x="6" y="72"/>
              </a:cxn>
              <a:cxn ang="0">
                <a:pos x="0" y="66"/>
              </a:cxn>
              <a:cxn ang="0">
                <a:pos x="12" y="60"/>
              </a:cxn>
              <a:cxn ang="0">
                <a:pos x="6" y="42"/>
              </a:cxn>
              <a:cxn ang="0">
                <a:pos x="24" y="42"/>
              </a:cxn>
              <a:cxn ang="0">
                <a:pos x="42" y="36"/>
              </a:cxn>
              <a:cxn ang="0">
                <a:pos x="48" y="36"/>
              </a:cxn>
              <a:cxn ang="0">
                <a:pos x="42" y="36"/>
              </a:cxn>
              <a:cxn ang="0">
                <a:pos x="48" y="24"/>
              </a:cxn>
              <a:cxn ang="0">
                <a:pos x="60" y="18"/>
              </a:cxn>
              <a:cxn ang="0">
                <a:pos x="60" y="12"/>
              </a:cxn>
              <a:cxn ang="0">
                <a:pos x="66" y="6"/>
              </a:cxn>
              <a:cxn ang="0">
                <a:pos x="78" y="6"/>
              </a:cxn>
              <a:cxn ang="0">
                <a:pos x="84" y="0"/>
              </a:cxn>
              <a:cxn ang="0">
                <a:pos x="96" y="6"/>
              </a:cxn>
              <a:cxn ang="0">
                <a:pos x="108" y="6"/>
              </a:cxn>
              <a:cxn ang="0">
                <a:pos x="108" y="12"/>
              </a:cxn>
              <a:cxn ang="0">
                <a:pos x="120" y="6"/>
              </a:cxn>
              <a:cxn ang="0">
                <a:pos x="132" y="12"/>
              </a:cxn>
              <a:cxn ang="0">
                <a:pos x="132" y="18"/>
              </a:cxn>
              <a:cxn ang="0">
                <a:pos x="132" y="24"/>
              </a:cxn>
              <a:cxn ang="0">
                <a:pos x="138" y="30"/>
              </a:cxn>
              <a:cxn ang="0">
                <a:pos x="138" y="36"/>
              </a:cxn>
              <a:cxn ang="0">
                <a:pos x="150" y="36"/>
              </a:cxn>
              <a:cxn ang="0">
                <a:pos x="150" y="42"/>
              </a:cxn>
              <a:cxn ang="0">
                <a:pos x="162" y="42"/>
              </a:cxn>
              <a:cxn ang="0">
                <a:pos x="156" y="48"/>
              </a:cxn>
              <a:cxn ang="0">
                <a:pos x="162" y="48"/>
              </a:cxn>
              <a:cxn ang="0">
                <a:pos x="156" y="54"/>
              </a:cxn>
              <a:cxn ang="0">
                <a:pos x="138" y="54"/>
              </a:cxn>
              <a:cxn ang="0">
                <a:pos x="144" y="60"/>
              </a:cxn>
              <a:cxn ang="0">
                <a:pos x="144" y="66"/>
              </a:cxn>
              <a:cxn ang="0">
                <a:pos x="150" y="72"/>
              </a:cxn>
              <a:cxn ang="0">
                <a:pos x="132" y="72"/>
              </a:cxn>
              <a:cxn ang="0">
                <a:pos x="126" y="78"/>
              </a:cxn>
              <a:cxn ang="0">
                <a:pos x="126" y="84"/>
              </a:cxn>
              <a:cxn ang="0">
                <a:pos x="120" y="78"/>
              </a:cxn>
              <a:cxn ang="0">
                <a:pos x="108" y="84"/>
              </a:cxn>
              <a:cxn ang="0">
                <a:pos x="102" y="78"/>
              </a:cxn>
              <a:cxn ang="0">
                <a:pos x="96" y="84"/>
              </a:cxn>
              <a:cxn ang="0">
                <a:pos x="90" y="78"/>
              </a:cxn>
              <a:cxn ang="0">
                <a:pos x="78" y="78"/>
              </a:cxn>
              <a:cxn ang="0">
                <a:pos x="72" y="78"/>
              </a:cxn>
              <a:cxn ang="0">
                <a:pos x="36" y="72"/>
              </a:cxn>
              <a:cxn ang="0">
                <a:pos x="24" y="72"/>
              </a:cxn>
              <a:cxn ang="0">
                <a:pos x="18" y="78"/>
              </a:cxn>
              <a:cxn ang="0">
                <a:pos x="6" y="78"/>
              </a:cxn>
            </a:cxnLst>
            <a:rect l="0" t="0" r="r" b="b"/>
            <a:pathLst>
              <a:path w="162" h="84">
                <a:moveTo>
                  <a:pt x="6" y="78"/>
                </a:moveTo>
                <a:lnTo>
                  <a:pt x="6" y="72"/>
                </a:lnTo>
                <a:lnTo>
                  <a:pt x="0" y="66"/>
                </a:lnTo>
                <a:lnTo>
                  <a:pt x="12" y="60"/>
                </a:lnTo>
                <a:lnTo>
                  <a:pt x="6" y="42"/>
                </a:lnTo>
                <a:lnTo>
                  <a:pt x="24" y="42"/>
                </a:lnTo>
                <a:lnTo>
                  <a:pt x="42" y="36"/>
                </a:lnTo>
                <a:lnTo>
                  <a:pt x="48" y="36"/>
                </a:lnTo>
                <a:lnTo>
                  <a:pt x="42" y="36"/>
                </a:lnTo>
                <a:lnTo>
                  <a:pt x="48" y="24"/>
                </a:lnTo>
                <a:lnTo>
                  <a:pt x="60" y="18"/>
                </a:lnTo>
                <a:lnTo>
                  <a:pt x="60" y="12"/>
                </a:lnTo>
                <a:lnTo>
                  <a:pt x="66" y="6"/>
                </a:lnTo>
                <a:lnTo>
                  <a:pt x="78" y="6"/>
                </a:lnTo>
                <a:lnTo>
                  <a:pt x="84" y="0"/>
                </a:lnTo>
                <a:lnTo>
                  <a:pt x="96" y="6"/>
                </a:lnTo>
                <a:lnTo>
                  <a:pt x="108" y="6"/>
                </a:lnTo>
                <a:lnTo>
                  <a:pt x="108" y="12"/>
                </a:lnTo>
                <a:lnTo>
                  <a:pt x="120" y="6"/>
                </a:lnTo>
                <a:lnTo>
                  <a:pt x="132" y="12"/>
                </a:lnTo>
                <a:lnTo>
                  <a:pt x="132" y="18"/>
                </a:lnTo>
                <a:lnTo>
                  <a:pt x="132" y="24"/>
                </a:lnTo>
                <a:lnTo>
                  <a:pt x="138" y="30"/>
                </a:lnTo>
                <a:lnTo>
                  <a:pt x="138" y="36"/>
                </a:lnTo>
                <a:lnTo>
                  <a:pt x="150" y="36"/>
                </a:lnTo>
                <a:lnTo>
                  <a:pt x="150" y="42"/>
                </a:lnTo>
                <a:lnTo>
                  <a:pt x="162" y="42"/>
                </a:lnTo>
                <a:lnTo>
                  <a:pt x="156" y="48"/>
                </a:lnTo>
                <a:lnTo>
                  <a:pt x="162" y="48"/>
                </a:lnTo>
                <a:lnTo>
                  <a:pt x="156" y="54"/>
                </a:lnTo>
                <a:lnTo>
                  <a:pt x="138" y="54"/>
                </a:lnTo>
                <a:lnTo>
                  <a:pt x="144" y="60"/>
                </a:lnTo>
                <a:lnTo>
                  <a:pt x="144" y="66"/>
                </a:lnTo>
                <a:lnTo>
                  <a:pt x="150" y="72"/>
                </a:lnTo>
                <a:lnTo>
                  <a:pt x="132" y="72"/>
                </a:lnTo>
                <a:lnTo>
                  <a:pt x="126" y="78"/>
                </a:lnTo>
                <a:lnTo>
                  <a:pt x="126" y="84"/>
                </a:lnTo>
                <a:lnTo>
                  <a:pt x="120" y="78"/>
                </a:lnTo>
                <a:lnTo>
                  <a:pt x="108" y="84"/>
                </a:lnTo>
                <a:lnTo>
                  <a:pt x="102" y="78"/>
                </a:lnTo>
                <a:lnTo>
                  <a:pt x="96" y="84"/>
                </a:lnTo>
                <a:lnTo>
                  <a:pt x="90" y="78"/>
                </a:lnTo>
                <a:lnTo>
                  <a:pt x="78" y="78"/>
                </a:lnTo>
                <a:lnTo>
                  <a:pt x="72" y="78"/>
                </a:lnTo>
                <a:lnTo>
                  <a:pt x="36" y="72"/>
                </a:lnTo>
                <a:lnTo>
                  <a:pt x="24" y="72"/>
                </a:lnTo>
                <a:lnTo>
                  <a:pt x="18" y="78"/>
                </a:lnTo>
                <a:lnTo>
                  <a:pt x="6" y="78"/>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386" name="Freeform 385">
            <a:hlinkClick xmlns:r="http://schemas.openxmlformats.org/officeDocument/2006/relationships" r:id="rId52" tooltip="South Africa - 4,734"/>
          </xdr:cNvPr>
          <xdr:cNvSpPr>
            <a:spLocks/>
          </xdr:cNvSpPr>
        </xdr:nvSpPr>
        <xdr:spPr bwMode="auto">
          <a:xfrm>
            <a:off x="3870" y="2082"/>
            <a:ext cx="282" cy="216"/>
          </a:xfrm>
          <a:custGeom>
            <a:avLst/>
            <a:gdLst/>
            <a:ahLst/>
            <a:cxnLst>
              <a:cxn ang="0">
                <a:pos x="66" y="48"/>
              </a:cxn>
              <a:cxn ang="0">
                <a:pos x="72" y="78"/>
              </a:cxn>
              <a:cxn ang="0">
                <a:pos x="108" y="66"/>
              </a:cxn>
              <a:cxn ang="0">
                <a:pos x="120" y="54"/>
              </a:cxn>
              <a:cxn ang="0">
                <a:pos x="144" y="60"/>
              </a:cxn>
              <a:cxn ang="0">
                <a:pos x="162" y="42"/>
              </a:cxn>
              <a:cxn ang="0">
                <a:pos x="174" y="36"/>
              </a:cxn>
              <a:cxn ang="0">
                <a:pos x="186" y="18"/>
              </a:cxn>
              <a:cxn ang="0">
                <a:pos x="222" y="0"/>
              </a:cxn>
              <a:cxn ang="0">
                <a:pos x="258" y="24"/>
              </a:cxn>
              <a:cxn ang="0">
                <a:pos x="264" y="66"/>
              </a:cxn>
              <a:cxn ang="0">
                <a:pos x="246" y="72"/>
              </a:cxn>
              <a:cxn ang="0">
                <a:pos x="252" y="84"/>
              </a:cxn>
              <a:cxn ang="0">
                <a:pos x="264" y="84"/>
              </a:cxn>
              <a:cxn ang="0">
                <a:pos x="282" y="78"/>
              </a:cxn>
              <a:cxn ang="0">
                <a:pos x="252" y="120"/>
              </a:cxn>
              <a:cxn ang="0">
                <a:pos x="198" y="180"/>
              </a:cxn>
              <a:cxn ang="0">
                <a:pos x="156" y="198"/>
              </a:cxn>
              <a:cxn ang="0">
                <a:pos x="144" y="204"/>
              </a:cxn>
              <a:cxn ang="0">
                <a:pos x="120" y="204"/>
              </a:cxn>
              <a:cxn ang="0">
                <a:pos x="90" y="204"/>
              </a:cxn>
              <a:cxn ang="0">
                <a:pos x="60" y="216"/>
              </a:cxn>
              <a:cxn ang="0">
                <a:pos x="48" y="204"/>
              </a:cxn>
              <a:cxn ang="0">
                <a:pos x="36" y="204"/>
              </a:cxn>
              <a:cxn ang="0">
                <a:pos x="36" y="192"/>
              </a:cxn>
              <a:cxn ang="0">
                <a:pos x="36" y="174"/>
              </a:cxn>
              <a:cxn ang="0">
                <a:pos x="18" y="138"/>
              </a:cxn>
              <a:cxn ang="0">
                <a:pos x="12" y="96"/>
              </a:cxn>
              <a:cxn ang="0">
                <a:pos x="18" y="108"/>
              </a:cxn>
              <a:cxn ang="0">
                <a:pos x="48" y="114"/>
              </a:cxn>
              <a:cxn ang="0">
                <a:pos x="60" y="102"/>
              </a:cxn>
              <a:cxn ang="0">
                <a:pos x="210" y="108"/>
              </a:cxn>
              <a:cxn ang="0">
                <a:pos x="180" y="126"/>
              </a:cxn>
              <a:cxn ang="0">
                <a:pos x="192" y="144"/>
              </a:cxn>
              <a:cxn ang="0">
                <a:pos x="204" y="138"/>
              </a:cxn>
              <a:cxn ang="0">
                <a:pos x="216" y="126"/>
              </a:cxn>
              <a:cxn ang="0">
                <a:pos x="222" y="114"/>
              </a:cxn>
              <a:cxn ang="0">
                <a:pos x="60" y="42"/>
              </a:cxn>
            </a:cxnLst>
            <a:rect l="0" t="0" r="r" b="b"/>
            <a:pathLst>
              <a:path w="282" h="216">
                <a:moveTo>
                  <a:pt x="60" y="42"/>
                </a:moveTo>
                <a:lnTo>
                  <a:pt x="66" y="48"/>
                </a:lnTo>
                <a:lnTo>
                  <a:pt x="78" y="60"/>
                </a:lnTo>
                <a:lnTo>
                  <a:pt x="72" y="78"/>
                </a:lnTo>
                <a:lnTo>
                  <a:pt x="90" y="78"/>
                </a:lnTo>
                <a:lnTo>
                  <a:pt x="108" y="66"/>
                </a:lnTo>
                <a:lnTo>
                  <a:pt x="114" y="54"/>
                </a:lnTo>
                <a:lnTo>
                  <a:pt x="120" y="54"/>
                </a:lnTo>
                <a:lnTo>
                  <a:pt x="126" y="60"/>
                </a:lnTo>
                <a:lnTo>
                  <a:pt x="144" y="60"/>
                </a:lnTo>
                <a:lnTo>
                  <a:pt x="156" y="60"/>
                </a:lnTo>
                <a:lnTo>
                  <a:pt x="162" y="42"/>
                </a:lnTo>
                <a:lnTo>
                  <a:pt x="168" y="42"/>
                </a:lnTo>
                <a:lnTo>
                  <a:pt x="174" y="36"/>
                </a:lnTo>
                <a:lnTo>
                  <a:pt x="180" y="24"/>
                </a:lnTo>
                <a:lnTo>
                  <a:pt x="186" y="18"/>
                </a:lnTo>
                <a:lnTo>
                  <a:pt x="204" y="6"/>
                </a:lnTo>
                <a:lnTo>
                  <a:pt x="222" y="0"/>
                </a:lnTo>
                <a:lnTo>
                  <a:pt x="252" y="6"/>
                </a:lnTo>
                <a:lnTo>
                  <a:pt x="258" y="24"/>
                </a:lnTo>
                <a:lnTo>
                  <a:pt x="264" y="42"/>
                </a:lnTo>
                <a:lnTo>
                  <a:pt x="264" y="66"/>
                </a:lnTo>
                <a:lnTo>
                  <a:pt x="252" y="60"/>
                </a:lnTo>
                <a:lnTo>
                  <a:pt x="246" y="72"/>
                </a:lnTo>
                <a:lnTo>
                  <a:pt x="246" y="78"/>
                </a:lnTo>
                <a:lnTo>
                  <a:pt x="252" y="84"/>
                </a:lnTo>
                <a:lnTo>
                  <a:pt x="258" y="84"/>
                </a:lnTo>
                <a:lnTo>
                  <a:pt x="264" y="84"/>
                </a:lnTo>
                <a:lnTo>
                  <a:pt x="264" y="78"/>
                </a:lnTo>
                <a:lnTo>
                  <a:pt x="282" y="78"/>
                </a:lnTo>
                <a:lnTo>
                  <a:pt x="270" y="108"/>
                </a:lnTo>
                <a:lnTo>
                  <a:pt x="252" y="120"/>
                </a:lnTo>
                <a:lnTo>
                  <a:pt x="234" y="156"/>
                </a:lnTo>
                <a:lnTo>
                  <a:pt x="198" y="180"/>
                </a:lnTo>
                <a:lnTo>
                  <a:pt x="174" y="198"/>
                </a:lnTo>
                <a:lnTo>
                  <a:pt x="156" y="198"/>
                </a:lnTo>
                <a:lnTo>
                  <a:pt x="144" y="198"/>
                </a:lnTo>
                <a:lnTo>
                  <a:pt x="144" y="204"/>
                </a:lnTo>
                <a:lnTo>
                  <a:pt x="120" y="198"/>
                </a:lnTo>
                <a:lnTo>
                  <a:pt x="120" y="204"/>
                </a:lnTo>
                <a:lnTo>
                  <a:pt x="102" y="198"/>
                </a:lnTo>
                <a:lnTo>
                  <a:pt x="90" y="204"/>
                </a:lnTo>
                <a:lnTo>
                  <a:pt x="72" y="210"/>
                </a:lnTo>
                <a:lnTo>
                  <a:pt x="60" y="216"/>
                </a:lnTo>
                <a:lnTo>
                  <a:pt x="48" y="210"/>
                </a:lnTo>
                <a:lnTo>
                  <a:pt x="48" y="204"/>
                </a:lnTo>
                <a:lnTo>
                  <a:pt x="42" y="204"/>
                </a:lnTo>
                <a:lnTo>
                  <a:pt x="36" y="204"/>
                </a:lnTo>
                <a:lnTo>
                  <a:pt x="36" y="198"/>
                </a:lnTo>
                <a:lnTo>
                  <a:pt x="36" y="192"/>
                </a:lnTo>
                <a:lnTo>
                  <a:pt x="24" y="180"/>
                </a:lnTo>
                <a:lnTo>
                  <a:pt x="36" y="174"/>
                </a:lnTo>
                <a:lnTo>
                  <a:pt x="36" y="162"/>
                </a:lnTo>
                <a:lnTo>
                  <a:pt x="18" y="138"/>
                </a:lnTo>
                <a:lnTo>
                  <a:pt x="0" y="108"/>
                </a:lnTo>
                <a:lnTo>
                  <a:pt x="12" y="96"/>
                </a:lnTo>
                <a:lnTo>
                  <a:pt x="18" y="102"/>
                </a:lnTo>
                <a:lnTo>
                  <a:pt x="18" y="108"/>
                </a:lnTo>
                <a:lnTo>
                  <a:pt x="30" y="114"/>
                </a:lnTo>
                <a:lnTo>
                  <a:pt x="48" y="114"/>
                </a:lnTo>
                <a:lnTo>
                  <a:pt x="54" y="108"/>
                </a:lnTo>
                <a:lnTo>
                  <a:pt x="60" y="102"/>
                </a:lnTo>
                <a:lnTo>
                  <a:pt x="60" y="42"/>
                </a:lnTo>
                <a:lnTo>
                  <a:pt x="210" y="108"/>
                </a:lnTo>
                <a:lnTo>
                  <a:pt x="198" y="108"/>
                </a:lnTo>
                <a:lnTo>
                  <a:pt x="180" y="126"/>
                </a:lnTo>
                <a:lnTo>
                  <a:pt x="186" y="138"/>
                </a:lnTo>
                <a:lnTo>
                  <a:pt x="192" y="144"/>
                </a:lnTo>
                <a:lnTo>
                  <a:pt x="198" y="144"/>
                </a:lnTo>
                <a:lnTo>
                  <a:pt x="204" y="138"/>
                </a:lnTo>
                <a:lnTo>
                  <a:pt x="216" y="132"/>
                </a:lnTo>
                <a:lnTo>
                  <a:pt x="216" y="126"/>
                </a:lnTo>
                <a:lnTo>
                  <a:pt x="222" y="120"/>
                </a:lnTo>
                <a:lnTo>
                  <a:pt x="222" y="114"/>
                </a:lnTo>
                <a:lnTo>
                  <a:pt x="210" y="114"/>
                </a:lnTo>
                <a:lnTo>
                  <a:pt x="60" y="42"/>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387" name="Freeform 386">
            <a:hlinkClick xmlns:r="http://schemas.openxmlformats.org/officeDocument/2006/relationships" r:id="rId53" tooltip="New Zealand - 4,869"/>
          </xdr:cNvPr>
          <xdr:cNvSpPr>
            <a:spLocks/>
          </xdr:cNvSpPr>
        </xdr:nvSpPr>
        <xdr:spPr bwMode="auto">
          <a:xfrm>
            <a:off x="6408" y="2286"/>
            <a:ext cx="204" cy="222"/>
          </a:xfrm>
          <a:custGeom>
            <a:avLst/>
            <a:gdLst/>
            <a:ahLst/>
            <a:cxnLst>
              <a:cxn ang="0">
                <a:pos x="102" y="6"/>
              </a:cxn>
              <a:cxn ang="0">
                <a:pos x="114" y="12"/>
              </a:cxn>
              <a:cxn ang="0">
                <a:pos x="114" y="18"/>
              </a:cxn>
              <a:cxn ang="0">
                <a:pos x="120" y="24"/>
              </a:cxn>
              <a:cxn ang="0">
                <a:pos x="132" y="36"/>
              </a:cxn>
              <a:cxn ang="0">
                <a:pos x="138" y="54"/>
              </a:cxn>
              <a:cxn ang="0">
                <a:pos x="144" y="66"/>
              </a:cxn>
              <a:cxn ang="0">
                <a:pos x="138" y="66"/>
              </a:cxn>
              <a:cxn ang="0">
                <a:pos x="138" y="78"/>
              </a:cxn>
              <a:cxn ang="0">
                <a:pos x="126" y="84"/>
              </a:cxn>
              <a:cxn ang="0">
                <a:pos x="102" y="108"/>
              </a:cxn>
              <a:cxn ang="0">
                <a:pos x="96" y="114"/>
              </a:cxn>
              <a:cxn ang="0">
                <a:pos x="96" y="120"/>
              </a:cxn>
              <a:cxn ang="0">
                <a:pos x="84" y="126"/>
              </a:cxn>
              <a:cxn ang="0">
                <a:pos x="78" y="138"/>
              </a:cxn>
              <a:cxn ang="0">
                <a:pos x="54" y="156"/>
              </a:cxn>
              <a:cxn ang="0">
                <a:pos x="30" y="162"/>
              </a:cxn>
              <a:cxn ang="0">
                <a:pos x="18" y="180"/>
              </a:cxn>
              <a:cxn ang="0">
                <a:pos x="12" y="180"/>
              </a:cxn>
              <a:cxn ang="0">
                <a:pos x="6" y="192"/>
              </a:cxn>
              <a:cxn ang="0">
                <a:pos x="0" y="198"/>
              </a:cxn>
              <a:cxn ang="0">
                <a:pos x="6" y="204"/>
              </a:cxn>
              <a:cxn ang="0">
                <a:pos x="18" y="222"/>
              </a:cxn>
              <a:cxn ang="0">
                <a:pos x="30" y="216"/>
              </a:cxn>
              <a:cxn ang="0">
                <a:pos x="36" y="210"/>
              </a:cxn>
              <a:cxn ang="0">
                <a:pos x="60" y="204"/>
              </a:cxn>
              <a:cxn ang="0">
                <a:pos x="72" y="198"/>
              </a:cxn>
              <a:cxn ang="0">
                <a:pos x="78" y="186"/>
              </a:cxn>
              <a:cxn ang="0">
                <a:pos x="78" y="174"/>
              </a:cxn>
              <a:cxn ang="0">
                <a:pos x="102" y="162"/>
              </a:cxn>
              <a:cxn ang="0">
                <a:pos x="108" y="162"/>
              </a:cxn>
              <a:cxn ang="0">
                <a:pos x="108" y="150"/>
              </a:cxn>
              <a:cxn ang="0">
                <a:pos x="114" y="150"/>
              </a:cxn>
              <a:cxn ang="0">
                <a:pos x="120" y="138"/>
              </a:cxn>
              <a:cxn ang="0">
                <a:pos x="126" y="132"/>
              </a:cxn>
              <a:cxn ang="0">
                <a:pos x="132" y="126"/>
              </a:cxn>
              <a:cxn ang="0">
                <a:pos x="150" y="120"/>
              </a:cxn>
              <a:cxn ang="0">
                <a:pos x="162" y="114"/>
              </a:cxn>
              <a:cxn ang="0">
                <a:pos x="174" y="102"/>
              </a:cxn>
              <a:cxn ang="0">
                <a:pos x="180" y="90"/>
              </a:cxn>
              <a:cxn ang="0">
                <a:pos x="174" y="84"/>
              </a:cxn>
              <a:cxn ang="0">
                <a:pos x="180" y="84"/>
              </a:cxn>
              <a:cxn ang="0">
                <a:pos x="186" y="84"/>
              </a:cxn>
              <a:cxn ang="0">
                <a:pos x="192" y="84"/>
              </a:cxn>
              <a:cxn ang="0">
                <a:pos x="192" y="78"/>
              </a:cxn>
              <a:cxn ang="0">
                <a:pos x="198" y="72"/>
              </a:cxn>
              <a:cxn ang="0">
                <a:pos x="198" y="66"/>
              </a:cxn>
              <a:cxn ang="0">
                <a:pos x="204" y="60"/>
              </a:cxn>
              <a:cxn ang="0">
                <a:pos x="192" y="54"/>
              </a:cxn>
              <a:cxn ang="0">
                <a:pos x="186" y="66"/>
              </a:cxn>
              <a:cxn ang="0">
                <a:pos x="174" y="60"/>
              </a:cxn>
              <a:cxn ang="0">
                <a:pos x="162" y="54"/>
              </a:cxn>
              <a:cxn ang="0">
                <a:pos x="156" y="42"/>
              </a:cxn>
              <a:cxn ang="0">
                <a:pos x="150" y="36"/>
              </a:cxn>
              <a:cxn ang="0">
                <a:pos x="138" y="24"/>
              </a:cxn>
              <a:cxn ang="0">
                <a:pos x="132" y="18"/>
              </a:cxn>
              <a:cxn ang="0">
                <a:pos x="126" y="12"/>
              </a:cxn>
              <a:cxn ang="0">
                <a:pos x="120" y="12"/>
              </a:cxn>
              <a:cxn ang="0">
                <a:pos x="108" y="0"/>
              </a:cxn>
              <a:cxn ang="0">
                <a:pos x="102" y="6"/>
              </a:cxn>
            </a:cxnLst>
            <a:rect l="0" t="0" r="r" b="b"/>
            <a:pathLst>
              <a:path w="204" h="222">
                <a:moveTo>
                  <a:pt x="102" y="6"/>
                </a:moveTo>
                <a:lnTo>
                  <a:pt x="114" y="12"/>
                </a:lnTo>
                <a:lnTo>
                  <a:pt x="114" y="18"/>
                </a:lnTo>
                <a:lnTo>
                  <a:pt x="120" y="24"/>
                </a:lnTo>
                <a:lnTo>
                  <a:pt x="132" y="36"/>
                </a:lnTo>
                <a:lnTo>
                  <a:pt x="138" y="54"/>
                </a:lnTo>
                <a:lnTo>
                  <a:pt x="144" y="66"/>
                </a:lnTo>
                <a:lnTo>
                  <a:pt x="138" y="66"/>
                </a:lnTo>
                <a:lnTo>
                  <a:pt x="138" y="78"/>
                </a:lnTo>
                <a:lnTo>
                  <a:pt x="126" y="84"/>
                </a:lnTo>
                <a:lnTo>
                  <a:pt x="102" y="108"/>
                </a:lnTo>
                <a:lnTo>
                  <a:pt x="96" y="114"/>
                </a:lnTo>
                <a:lnTo>
                  <a:pt x="96" y="120"/>
                </a:lnTo>
                <a:lnTo>
                  <a:pt x="84" y="126"/>
                </a:lnTo>
                <a:lnTo>
                  <a:pt x="78" y="138"/>
                </a:lnTo>
                <a:lnTo>
                  <a:pt x="54" y="156"/>
                </a:lnTo>
                <a:lnTo>
                  <a:pt x="30" y="162"/>
                </a:lnTo>
                <a:lnTo>
                  <a:pt x="18" y="180"/>
                </a:lnTo>
                <a:lnTo>
                  <a:pt x="12" y="180"/>
                </a:lnTo>
                <a:lnTo>
                  <a:pt x="6" y="192"/>
                </a:lnTo>
                <a:lnTo>
                  <a:pt x="0" y="198"/>
                </a:lnTo>
                <a:lnTo>
                  <a:pt x="6" y="204"/>
                </a:lnTo>
                <a:lnTo>
                  <a:pt x="18" y="222"/>
                </a:lnTo>
                <a:lnTo>
                  <a:pt x="30" y="216"/>
                </a:lnTo>
                <a:lnTo>
                  <a:pt x="36" y="210"/>
                </a:lnTo>
                <a:lnTo>
                  <a:pt x="60" y="204"/>
                </a:lnTo>
                <a:lnTo>
                  <a:pt x="72" y="198"/>
                </a:lnTo>
                <a:lnTo>
                  <a:pt x="78" y="186"/>
                </a:lnTo>
                <a:lnTo>
                  <a:pt x="78" y="174"/>
                </a:lnTo>
                <a:lnTo>
                  <a:pt x="102" y="162"/>
                </a:lnTo>
                <a:lnTo>
                  <a:pt x="108" y="162"/>
                </a:lnTo>
                <a:lnTo>
                  <a:pt x="108" y="150"/>
                </a:lnTo>
                <a:lnTo>
                  <a:pt x="114" y="150"/>
                </a:lnTo>
                <a:lnTo>
                  <a:pt x="120" y="138"/>
                </a:lnTo>
                <a:lnTo>
                  <a:pt x="126" y="132"/>
                </a:lnTo>
                <a:lnTo>
                  <a:pt x="132" y="126"/>
                </a:lnTo>
                <a:lnTo>
                  <a:pt x="150" y="120"/>
                </a:lnTo>
                <a:lnTo>
                  <a:pt x="162" y="114"/>
                </a:lnTo>
                <a:lnTo>
                  <a:pt x="174" y="102"/>
                </a:lnTo>
                <a:lnTo>
                  <a:pt x="180" y="90"/>
                </a:lnTo>
                <a:lnTo>
                  <a:pt x="174" y="84"/>
                </a:lnTo>
                <a:lnTo>
                  <a:pt x="180" y="84"/>
                </a:lnTo>
                <a:lnTo>
                  <a:pt x="186" y="84"/>
                </a:lnTo>
                <a:lnTo>
                  <a:pt x="192" y="84"/>
                </a:lnTo>
                <a:lnTo>
                  <a:pt x="192" y="78"/>
                </a:lnTo>
                <a:lnTo>
                  <a:pt x="198" y="72"/>
                </a:lnTo>
                <a:lnTo>
                  <a:pt x="198" y="66"/>
                </a:lnTo>
                <a:lnTo>
                  <a:pt x="204" y="60"/>
                </a:lnTo>
                <a:lnTo>
                  <a:pt x="192" y="54"/>
                </a:lnTo>
                <a:lnTo>
                  <a:pt x="186" y="66"/>
                </a:lnTo>
                <a:lnTo>
                  <a:pt x="174" y="60"/>
                </a:lnTo>
                <a:lnTo>
                  <a:pt x="162" y="54"/>
                </a:lnTo>
                <a:lnTo>
                  <a:pt x="156" y="42"/>
                </a:lnTo>
                <a:lnTo>
                  <a:pt x="150" y="36"/>
                </a:lnTo>
                <a:lnTo>
                  <a:pt x="138" y="24"/>
                </a:lnTo>
                <a:lnTo>
                  <a:pt x="132" y="18"/>
                </a:lnTo>
                <a:lnTo>
                  <a:pt x="126" y="12"/>
                </a:lnTo>
                <a:lnTo>
                  <a:pt x="120" y="12"/>
                </a:lnTo>
                <a:lnTo>
                  <a:pt x="108" y="0"/>
                </a:lnTo>
                <a:lnTo>
                  <a:pt x="102" y="6"/>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388" name="Freeform 387">
            <a:hlinkClick xmlns:r="http://schemas.openxmlformats.org/officeDocument/2006/relationships" r:id="rId53" tooltip="New Zealand - 4,869"/>
          </xdr:cNvPr>
          <xdr:cNvSpPr>
            <a:spLocks/>
          </xdr:cNvSpPr>
        </xdr:nvSpPr>
        <xdr:spPr bwMode="auto">
          <a:xfrm>
            <a:off x="6396" y="2562"/>
            <a:ext cx="6" cy="6"/>
          </a:xfrm>
          <a:custGeom>
            <a:avLst/>
            <a:gdLst/>
            <a:ahLst/>
            <a:cxnLst>
              <a:cxn ang="0">
                <a:pos x="6" y="0"/>
              </a:cxn>
              <a:cxn ang="0">
                <a:pos x="6" y="6"/>
              </a:cxn>
              <a:cxn ang="0">
                <a:pos x="0" y="6"/>
              </a:cxn>
              <a:cxn ang="0">
                <a:pos x="6" y="0"/>
              </a:cxn>
            </a:cxnLst>
            <a:rect l="0" t="0" r="r" b="b"/>
            <a:pathLst>
              <a:path w="6" h="6">
                <a:moveTo>
                  <a:pt x="6" y="0"/>
                </a:moveTo>
                <a:lnTo>
                  <a:pt x="6" y="6"/>
                </a:lnTo>
                <a:lnTo>
                  <a:pt x="0" y="6"/>
                </a:lnTo>
                <a:lnTo>
                  <a:pt x="6" y="0"/>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389" name="Freeform 388">
            <a:hlinkClick xmlns:r="http://schemas.openxmlformats.org/officeDocument/2006/relationships" r:id="rId54" tooltip="Costa Rica - 5,170"/>
          </xdr:cNvPr>
          <xdr:cNvSpPr>
            <a:spLocks/>
          </xdr:cNvSpPr>
        </xdr:nvSpPr>
        <xdr:spPr bwMode="auto">
          <a:xfrm>
            <a:off x="2142" y="1518"/>
            <a:ext cx="54" cy="54"/>
          </a:xfrm>
          <a:custGeom>
            <a:avLst/>
            <a:gdLst/>
            <a:ahLst/>
            <a:cxnLst>
              <a:cxn ang="0">
                <a:pos x="42" y="6"/>
              </a:cxn>
              <a:cxn ang="0">
                <a:pos x="42" y="12"/>
              </a:cxn>
              <a:cxn ang="0">
                <a:pos x="54" y="24"/>
              </a:cxn>
              <a:cxn ang="0">
                <a:pos x="48" y="30"/>
              </a:cxn>
              <a:cxn ang="0">
                <a:pos x="48" y="36"/>
              </a:cxn>
              <a:cxn ang="0">
                <a:pos x="54" y="36"/>
              </a:cxn>
              <a:cxn ang="0">
                <a:pos x="48" y="42"/>
              </a:cxn>
              <a:cxn ang="0">
                <a:pos x="54" y="48"/>
              </a:cxn>
              <a:cxn ang="0">
                <a:pos x="48" y="48"/>
              </a:cxn>
              <a:cxn ang="0">
                <a:pos x="48" y="54"/>
              </a:cxn>
              <a:cxn ang="0">
                <a:pos x="42" y="42"/>
              </a:cxn>
              <a:cxn ang="0">
                <a:pos x="42" y="48"/>
              </a:cxn>
              <a:cxn ang="0">
                <a:pos x="36" y="42"/>
              </a:cxn>
              <a:cxn ang="0">
                <a:pos x="42" y="36"/>
              </a:cxn>
              <a:cxn ang="0">
                <a:pos x="24" y="24"/>
              </a:cxn>
              <a:cxn ang="0">
                <a:pos x="18" y="18"/>
              </a:cxn>
              <a:cxn ang="0">
                <a:pos x="12" y="18"/>
              </a:cxn>
              <a:cxn ang="0">
                <a:pos x="18" y="24"/>
              </a:cxn>
              <a:cxn ang="0">
                <a:pos x="12" y="24"/>
              </a:cxn>
              <a:cxn ang="0">
                <a:pos x="6" y="24"/>
              </a:cxn>
              <a:cxn ang="0">
                <a:pos x="0" y="12"/>
              </a:cxn>
              <a:cxn ang="0">
                <a:pos x="6" y="12"/>
              </a:cxn>
              <a:cxn ang="0">
                <a:pos x="0" y="6"/>
              </a:cxn>
              <a:cxn ang="0">
                <a:pos x="6" y="6"/>
              </a:cxn>
              <a:cxn ang="0">
                <a:pos x="6" y="0"/>
              </a:cxn>
              <a:cxn ang="0">
                <a:pos x="18" y="6"/>
              </a:cxn>
              <a:cxn ang="0">
                <a:pos x="18" y="0"/>
              </a:cxn>
              <a:cxn ang="0">
                <a:pos x="36" y="6"/>
              </a:cxn>
              <a:cxn ang="0">
                <a:pos x="42" y="6"/>
              </a:cxn>
            </a:cxnLst>
            <a:rect l="0" t="0" r="r" b="b"/>
            <a:pathLst>
              <a:path w="54" h="54">
                <a:moveTo>
                  <a:pt x="42" y="6"/>
                </a:moveTo>
                <a:lnTo>
                  <a:pt x="42" y="12"/>
                </a:lnTo>
                <a:lnTo>
                  <a:pt x="54" y="24"/>
                </a:lnTo>
                <a:lnTo>
                  <a:pt x="48" y="30"/>
                </a:lnTo>
                <a:lnTo>
                  <a:pt x="48" y="36"/>
                </a:lnTo>
                <a:lnTo>
                  <a:pt x="54" y="36"/>
                </a:lnTo>
                <a:lnTo>
                  <a:pt x="48" y="42"/>
                </a:lnTo>
                <a:lnTo>
                  <a:pt x="54" y="48"/>
                </a:lnTo>
                <a:lnTo>
                  <a:pt x="48" y="48"/>
                </a:lnTo>
                <a:lnTo>
                  <a:pt x="48" y="54"/>
                </a:lnTo>
                <a:lnTo>
                  <a:pt x="42" y="42"/>
                </a:lnTo>
                <a:lnTo>
                  <a:pt x="42" y="48"/>
                </a:lnTo>
                <a:lnTo>
                  <a:pt x="36" y="42"/>
                </a:lnTo>
                <a:lnTo>
                  <a:pt x="42" y="36"/>
                </a:lnTo>
                <a:lnTo>
                  <a:pt x="24" y="24"/>
                </a:lnTo>
                <a:lnTo>
                  <a:pt x="18" y="18"/>
                </a:lnTo>
                <a:lnTo>
                  <a:pt x="12" y="18"/>
                </a:lnTo>
                <a:lnTo>
                  <a:pt x="18" y="24"/>
                </a:lnTo>
                <a:lnTo>
                  <a:pt x="12" y="24"/>
                </a:lnTo>
                <a:lnTo>
                  <a:pt x="6" y="24"/>
                </a:lnTo>
                <a:lnTo>
                  <a:pt x="0" y="12"/>
                </a:lnTo>
                <a:lnTo>
                  <a:pt x="6" y="12"/>
                </a:lnTo>
                <a:lnTo>
                  <a:pt x="0" y="6"/>
                </a:lnTo>
                <a:lnTo>
                  <a:pt x="6" y="6"/>
                </a:lnTo>
                <a:lnTo>
                  <a:pt x="6" y="0"/>
                </a:lnTo>
                <a:lnTo>
                  <a:pt x="18" y="6"/>
                </a:lnTo>
                <a:lnTo>
                  <a:pt x="18" y="0"/>
                </a:lnTo>
                <a:lnTo>
                  <a:pt x="36" y="6"/>
                </a:lnTo>
                <a:lnTo>
                  <a:pt x="42" y="6"/>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390" name="Freeform 389">
            <a:hlinkClick xmlns:r="http://schemas.openxmlformats.org/officeDocument/2006/relationships" r:id="rId55" tooltip="Indonesia - 5,340"/>
          </xdr:cNvPr>
          <xdr:cNvSpPr>
            <a:spLocks/>
          </xdr:cNvSpPr>
        </xdr:nvSpPr>
        <xdr:spPr bwMode="auto">
          <a:xfrm>
            <a:off x="5202" y="1614"/>
            <a:ext cx="774" cy="276"/>
          </a:xfrm>
          <a:custGeom>
            <a:avLst/>
            <a:gdLst/>
            <a:ahLst/>
            <a:cxnLst>
              <a:cxn ang="0">
                <a:pos x="6" y="24"/>
              </a:cxn>
              <a:cxn ang="0">
                <a:pos x="30" y="72"/>
              </a:cxn>
              <a:cxn ang="0">
                <a:pos x="54" y="102"/>
              </a:cxn>
              <a:cxn ang="0">
                <a:pos x="84" y="138"/>
              </a:cxn>
              <a:cxn ang="0">
                <a:pos x="174" y="210"/>
              </a:cxn>
              <a:cxn ang="0">
                <a:pos x="210" y="222"/>
              </a:cxn>
              <a:cxn ang="0">
                <a:pos x="246" y="222"/>
              </a:cxn>
              <a:cxn ang="0">
                <a:pos x="282" y="234"/>
              </a:cxn>
              <a:cxn ang="0">
                <a:pos x="318" y="240"/>
              </a:cxn>
              <a:cxn ang="0">
                <a:pos x="354" y="246"/>
              </a:cxn>
              <a:cxn ang="0">
                <a:pos x="402" y="258"/>
              </a:cxn>
              <a:cxn ang="0">
                <a:pos x="426" y="264"/>
              </a:cxn>
              <a:cxn ang="0">
                <a:pos x="474" y="276"/>
              </a:cxn>
              <a:cxn ang="0">
                <a:pos x="504" y="252"/>
              </a:cxn>
              <a:cxn ang="0">
                <a:pos x="534" y="222"/>
              </a:cxn>
              <a:cxn ang="0">
                <a:pos x="606" y="234"/>
              </a:cxn>
              <a:cxn ang="0">
                <a:pos x="660" y="210"/>
              </a:cxn>
              <a:cxn ang="0">
                <a:pos x="696" y="222"/>
              </a:cxn>
              <a:cxn ang="0">
                <a:pos x="738" y="234"/>
              </a:cxn>
              <a:cxn ang="0">
                <a:pos x="762" y="234"/>
              </a:cxn>
              <a:cxn ang="0">
                <a:pos x="774" y="216"/>
              </a:cxn>
              <a:cxn ang="0">
                <a:pos x="774" y="198"/>
              </a:cxn>
              <a:cxn ang="0">
                <a:pos x="774" y="156"/>
              </a:cxn>
              <a:cxn ang="0">
                <a:pos x="762" y="132"/>
              </a:cxn>
              <a:cxn ang="0">
                <a:pos x="732" y="120"/>
              </a:cxn>
              <a:cxn ang="0">
                <a:pos x="696" y="114"/>
              </a:cxn>
              <a:cxn ang="0">
                <a:pos x="636" y="102"/>
              </a:cxn>
              <a:cxn ang="0">
                <a:pos x="570" y="84"/>
              </a:cxn>
              <a:cxn ang="0">
                <a:pos x="570" y="66"/>
              </a:cxn>
              <a:cxn ang="0">
                <a:pos x="510" y="66"/>
              </a:cxn>
              <a:cxn ang="0">
                <a:pos x="474" y="78"/>
              </a:cxn>
              <a:cxn ang="0">
                <a:pos x="450" y="72"/>
              </a:cxn>
              <a:cxn ang="0">
                <a:pos x="390" y="66"/>
              </a:cxn>
              <a:cxn ang="0">
                <a:pos x="384" y="48"/>
              </a:cxn>
              <a:cxn ang="0">
                <a:pos x="372" y="30"/>
              </a:cxn>
              <a:cxn ang="0">
                <a:pos x="366" y="18"/>
              </a:cxn>
              <a:cxn ang="0">
                <a:pos x="348" y="24"/>
              </a:cxn>
              <a:cxn ang="0">
                <a:pos x="336" y="42"/>
              </a:cxn>
              <a:cxn ang="0">
                <a:pos x="336" y="60"/>
              </a:cxn>
              <a:cxn ang="0">
                <a:pos x="312" y="72"/>
              </a:cxn>
              <a:cxn ang="0">
                <a:pos x="276" y="78"/>
              </a:cxn>
              <a:cxn ang="0">
                <a:pos x="246" y="66"/>
              </a:cxn>
              <a:cxn ang="0">
                <a:pos x="234" y="72"/>
              </a:cxn>
              <a:cxn ang="0">
                <a:pos x="204" y="102"/>
              </a:cxn>
              <a:cxn ang="0">
                <a:pos x="162" y="78"/>
              </a:cxn>
              <a:cxn ang="0">
                <a:pos x="126" y="72"/>
              </a:cxn>
              <a:cxn ang="0">
                <a:pos x="84" y="42"/>
              </a:cxn>
              <a:cxn ang="0">
                <a:pos x="48" y="12"/>
              </a:cxn>
              <a:cxn ang="0">
                <a:pos x="6" y="0"/>
              </a:cxn>
            </a:cxnLst>
            <a:rect l="0" t="0" r="r" b="b"/>
            <a:pathLst>
              <a:path w="774" h="276">
                <a:moveTo>
                  <a:pt x="0" y="0"/>
                </a:moveTo>
                <a:lnTo>
                  <a:pt x="6" y="18"/>
                </a:lnTo>
                <a:lnTo>
                  <a:pt x="6" y="24"/>
                </a:lnTo>
                <a:lnTo>
                  <a:pt x="6" y="30"/>
                </a:lnTo>
                <a:lnTo>
                  <a:pt x="12" y="48"/>
                </a:lnTo>
                <a:lnTo>
                  <a:pt x="30" y="72"/>
                </a:lnTo>
                <a:lnTo>
                  <a:pt x="42" y="84"/>
                </a:lnTo>
                <a:lnTo>
                  <a:pt x="48" y="90"/>
                </a:lnTo>
                <a:lnTo>
                  <a:pt x="54" y="102"/>
                </a:lnTo>
                <a:lnTo>
                  <a:pt x="60" y="114"/>
                </a:lnTo>
                <a:lnTo>
                  <a:pt x="66" y="126"/>
                </a:lnTo>
                <a:lnTo>
                  <a:pt x="84" y="138"/>
                </a:lnTo>
                <a:lnTo>
                  <a:pt x="90" y="150"/>
                </a:lnTo>
                <a:lnTo>
                  <a:pt x="120" y="180"/>
                </a:lnTo>
                <a:lnTo>
                  <a:pt x="174" y="210"/>
                </a:lnTo>
                <a:lnTo>
                  <a:pt x="192" y="210"/>
                </a:lnTo>
                <a:lnTo>
                  <a:pt x="192" y="216"/>
                </a:lnTo>
                <a:lnTo>
                  <a:pt x="210" y="222"/>
                </a:lnTo>
                <a:lnTo>
                  <a:pt x="222" y="222"/>
                </a:lnTo>
                <a:lnTo>
                  <a:pt x="228" y="222"/>
                </a:lnTo>
                <a:lnTo>
                  <a:pt x="246" y="222"/>
                </a:lnTo>
                <a:lnTo>
                  <a:pt x="258" y="228"/>
                </a:lnTo>
                <a:lnTo>
                  <a:pt x="270" y="234"/>
                </a:lnTo>
                <a:lnTo>
                  <a:pt x="282" y="234"/>
                </a:lnTo>
                <a:lnTo>
                  <a:pt x="294" y="234"/>
                </a:lnTo>
                <a:lnTo>
                  <a:pt x="306" y="234"/>
                </a:lnTo>
                <a:lnTo>
                  <a:pt x="318" y="240"/>
                </a:lnTo>
                <a:lnTo>
                  <a:pt x="330" y="240"/>
                </a:lnTo>
                <a:lnTo>
                  <a:pt x="336" y="240"/>
                </a:lnTo>
                <a:lnTo>
                  <a:pt x="354" y="246"/>
                </a:lnTo>
                <a:lnTo>
                  <a:pt x="372" y="246"/>
                </a:lnTo>
                <a:lnTo>
                  <a:pt x="390" y="246"/>
                </a:lnTo>
                <a:lnTo>
                  <a:pt x="402" y="258"/>
                </a:lnTo>
                <a:lnTo>
                  <a:pt x="414" y="258"/>
                </a:lnTo>
                <a:lnTo>
                  <a:pt x="420" y="264"/>
                </a:lnTo>
                <a:lnTo>
                  <a:pt x="426" y="264"/>
                </a:lnTo>
                <a:lnTo>
                  <a:pt x="450" y="270"/>
                </a:lnTo>
                <a:lnTo>
                  <a:pt x="468" y="276"/>
                </a:lnTo>
                <a:lnTo>
                  <a:pt x="474" y="276"/>
                </a:lnTo>
                <a:lnTo>
                  <a:pt x="480" y="270"/>
                </a:lnTo>
                <a:lnTo>
                  <a:pt x="498" y="258"/>
                </a:lnTo>
                <a:lnTo>
                  <a:pt x="504" y="252"/>
                </a:lnTo>
                <a:lnTo>
                  <a:pt x="510" y="246"/>
                </a:lnTo>
                <a:lnTo>
                  <a:pt x="516" y="228"/>
                </a:lnTo>
                <a:lnTo>
                  <a:pt x="534" y="222"/>
                </a:lnTo>
                <a:lnTo>
                  <a:pt x="552" y="228"/>
                </a:lnTo>
                <a:lnTo>
                  <a:pt x="588" y="228"/>
                </a:lnTo>
                <a:lnTo>
                  <a:pt x="606" y="234"/>
                </a:lnTo>
                <a:lnTo>
                  <a:pt x="612" y="228"/>
                </a:lnTo>
                <a:lnTo>
                  <a:pt x="618" y="210"/>
                </a:lnTo>
                <a:lnTo>
                  <a:pt x="660" y="210"/>
                </a:lnTo>
                <a:lnTo>
                  <a:pt x="672" y="216"/>
                </a:lnTo>
                <a:lnTo>
                  <a:pt x="684" y="222"/>
                </a:lnTo>
                <a:lnTo>
                  <a:pt x="696" y="222"/>
                </a:lnTo>
                <a:lnTo>
                  <a:pt x="720" y="234"/>
                </a:lnTo>
                <a:lnTo>
                  <a:pt x="732" y="234"/>
                </a:lnTo>
                <a:lnTo>
                  <a:pt x="738" y="234"/>
                </a:lnTo>
                <a:lnTo>
                  <a:pt x="750" y="234"/>
                </a:lnTo>
                <a:lnTo>
                  <a:pt x="756" y="234"/>
                </a:lnTo>
                <a:lnTo>
                  <a:pt x="762" y="234"/>
                </a:lnTo>
                <a:lnTo>
                  <a:pt x="774" y="246"/>
                </a:lnTo>
                <a:lnTo>
                  <a:pt x="774" y="234"/>
                </a:lnTo>
                <a:lnTo>
                  <a:pt x="774" y="216"/>
                </a:lnTo>
                <a:lnTo>
                  <a:pt x="774" y="210"/>
                </a:lnTo>
                <a:lnTo>
                  <a:pt x="774" y="204"/>
                </a:lnTo>
                <a:lnTo>
                  <a:pt x="774" y="198"/>
                </a:lnTo>
                <a:lnTo>
                  <a:pt x="774" y="180"/>
                </a:lnTo>
                <a:lnTo>
                  <a:pt x="774" y="174"/>
                </a:lnTo>
                <a:lnTo>
                  <a:pt x="774" y="156"/>
                </a:lnTo>
                <a:lnTo>
                  <a:pt x="774" y="138"/>
                </a:lnTo>
                <a:lnTo>
                  <a:pt x="768" y="138"/>
                </a:lnTo>
                <a:lnTo>
                  <a:pt x="762" y="132"/>
                </a:lnTo>
                <a:lnTo>
                  <a:pt x="756" y="132"/>
                </a:lnTo>
                <a:lnTo>
                  <a:pt x="744" y="126"/>
                </a:lnTo>
                <a:lnTo>
                  <a:pt x="732" y="120"/>
                </a:lnTo>
                <a:lnTo>
                  <a:pt x="720" y="120"/>
                </a:lnTo>
                <a:lnTo>
                  <a:pt x="708" y="126"/>
                </a:lnTo>
                <a:lnTo>
                  <a:pt x="696" y="114"/>
                </a:lnTo>
                <a:lnTo>
                  <a:pt x="684" y="102"/>
                </a:lnTo>
                <a:lnTo>
                  <a:pt x="654" y="102"/>
                </a:lnTo>
                <a:lnTo>
                  <a:pt x="636" y="102"/>
                </a:lnTo>
                <a:lnTo>
                  <a:pt x="630" y="96"/>
                </a:lnTo>
                <a:lnTo>
                  <a:pt x="606" y="96"/>
                </a:lnTo>
                <a:lnTo>
                  <a:pt x="570" y="84"/>
                </a:lnTo>
                <a:lnTo>
                  <a:pt x="558" y="78"/>
                </a:lnTo>
                <a:lnTo>
                  <a:pt x="570" y="72"/>
                </a:lnTo>
                <a:lnTo>
                  <a:pt x="570" y="66"/>
                </a:lnTo>
                <a:lnTo>
                  <a:pt x="564" y="54"/>
                </a:lnTo>
                <a:lnTo>
                  <a:pt x="564" y="48"/>
                </a:lnTo>
                <a:lnTo>
                  <a:pt x="510" y="66"/>
                </a:lnTo>
                <a:lnTo>
                  <a:pt x="504" y="66"/>
                </a:lnTo>
                <a:lnTo>
                  <a:pt x="492" y="72"/>
                </a:lnTo>
                <a:lnTo>
                  <a:pt x="474" y="78"/>
                </a:lnTo>
                <a:lnTo>
                  <a:pt x="468" y="78"/>
                </a:lnTo>
                <a:lnTo>
                  <a:pt x="462" y="78"/>
                </a:lnTo>
                <a:lnTo>
                  <a:pt x="450" y="72"/>
                </a:lnTo>
                <a:lnTo>
                  <a:pt x="432" y="72"/>
                </a:lnTo>
                <a:lnTo>
                  <a:pt x="402" y="78"/>
                </a:lnTo>
                <a:lnTo>
                  <a:pt x="390" y="66"/>
                </a:lnTo>
                <a:lnTo>
                  <a:pt x="384" y="60"/>
                </a:lnTo>
                <a:lnTo>
                  <a:pt x="390" y="54"/>
                </a:lnTo>
                <a:lnTo>
                  <a:pt x="384" y="48"/>
                </a:lnTo>
                <a:lnTo>
                  <a:pt x="378" y="42"/>
                </a:lnTo>
                <a:lnTo>
                  <a:pt x="372" y="36"/>
                </a:lnTo>
                <a:lnTo>
                  <a:pt x="372" y="30"/>
                </a:lnTo>
                <a:lnTo>
                  <a:pt x="384" y="30"/>
                </a:lnTo>
                <a:lnTo>
                  <a:pt x="378" y="24"/>
                </a:lnTo>
                <a:lnTo>
                  <a:pt x="366" y="18"/>
                </a:lnTo>
                <a:lnTo>
                  <a:pt x="360" y="18"/>
                </a:lnTo>
                <a:lnTo>
                  <a:pt x="348" y="18"/>
                </a:lnTo>
                <a:lnTo>
                  <a:pt x="348" y="24"/>
                </a:lnTo>
                <a:lnTo>
                  <a:pt x="348" y="30"/>
                </a:lnTo>
                <a:lnTo>
                  <a:pt x="342" y="42"/>
                </a:lnTo>
                <a:lnTo>
                  <a:pt x="336" y="42"/>
                </a:lnTo>
                <a:lnTo>
                  <a:pt x="336" y="48"/>
                </a:lnTo>
                <a:lnTo>
                  <a:pt x="330" y="54"/>
                </a:lnTo>
                <a:lnTo>
                  <a:pt x="336" y="60"/>
                </a:lnTo>
                <a:lnTo>
                  <a:pt x="324" y="72"/>
                </a:lnTo>
                <a:lnTo>
                  <a:pt x="318" y="72"/>
                </a:lnTo>
                <a:lnTo>
                  <a:pt x="312" y="72"/>
                </a:lnTo>
                <a:lnTo>
                  <a:pt x="300" y="66"/>
                </a:lnTo>
                <a:lnTo>
                  <a:pt x="288" y="72"/>
                </a:lnTo>
                <a:lnTo>
                  <a:pt x="276" y="78"/>
                </a:lnTo>
                <a:lnTo>
                  <a:pt x="264" y="78"/>
                </a:lnTo>
                <a:lnTo>
                  <a:pt x="252" y="72"/>
                </a:lnTo>
                <a:lnTo>
                  <a:pt x="246" y="66"/>
                </a:lnTo>
                <a:lnTo>
                  <a:pt x="246" y="60"/>
                </a:lnTo>
                <a:lnTo>
                  <a:pt x="240" y="60"/>
                </a:lnTo>
                <a:lnTo>
                  <a:pt x="234" y="72"/>
                </a:lnTo>
                <a:lnTo>
                  <a:pt x="228" y="78"/>
                </a:lnTo>
                <a:lnTo>
                  <a:pt x="216" y="90"/>
                </a:lnTo>
                <a:lnTo>
                  <a:pt x="204" y="102"/>
                </a:lnTo>
                <a:lnTo>
                  <a:pt x="186" y="120"/>
                </a:lnTo>
                <a:lnTo>
                  <a:pt x="162" y="96"/>
                </a:lnTo>
                <a:lnTo>
                  <a:pt x="162" y="78"/>
                </a:lnTo>
                <a:lnTo>
                  <a:pt x="156" y="72"/>
                </a:lnTo>
                <a:lnTo>
                  <a:pt x="132" y="72"/>
                </a:lnTo>
                <a:lnTo>
                  <a:pt x="126" y="72"/>
                </a:lnTo>
                <a:lnTo>
                  <a:pt x="114" y="60"/>
                </a:lnTo>
                <a:lnTo>
                  <a:pt x="102" y="54"/>
                </a:lnTo>
                <a:lnTo>
                  <a:pt x="84" y="42"/>
                </a:lnTo>
                <a:lnTo>
                  <a:pt x="66" y="30"/>
                </a:lnTo>
                <a:lnTo>
                  <a:pt x="54" y="18"/>
                </a:lnTo>
                <a:lnTo>
                  <a:pt x="48" y="12"/>
                </a:lnTo>
                <a:lnTo>
                  <a:pt x="36" y="6"/>
                </a:lnTo>
                <a:lnTo>
                  <a:pt x="18" y="6"/>
                </a:lnTo>
                <a:lnTo>
                  <a:pt x="6" y="0"/>
                </a:lnTo>
                <a:lnTo>
                  <a:pt x="0" y="0"/>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391" name="Freeform 390">
            <a:hlinkClick xmlns:r="http://schemas.openxmlformats.org/officeDocument/2006/relationships" r:id="rId56" tooltip="Iraq - 5,346"/>
          </xdr:cNvPr>
          <xdr:cNvSpPr>
            <a:spLocks/>
          </xdr:cNvSpPr>
        </xdr:nvSpPr>
        <xdr:spPr bwMode="auto">
          <a:xfrm>
            <a:off x="4248" y="1074"/>
            <a:ext cx="168" cy="144"/>
          </a:xfrm>
          <a:custGeom>
            <a:avLst/>
            <a:gdLst/>
            <a:ahLst/>
            <a:cxnLst>
              <a:cxn ang="0">
                <a:pos x="156" y="126"/>
              </a:cxn>
              <a:cxn ang="0">
                <a:pos x="144" y="126"/>
              </a:cxn>
              <a:cxn ang="0">
                <a:pos x="132" y="144"/>
              </a:cxn>
              <a:cxn ang="0">
                <a:pos x="102" y="138"/>
              </a:cxn>
              <a:cxn ang="0">
                <a:pos x="60" y="108"/>
              </a:cxn>
              <a:cxn ang="0">
                <a:pos x="30" y="96"/>
              </a:cxn>
              <a:cxn ang="0">
                <a:pos x="6" y="90"/>
              </a:cxn>
              <a:cxn ang="0">
                <a:pos x="12" y="90"/>
              </a:cxn>
              <a:cxn ang="0">
                <a:pos x="12" y="84"/>
              </a:cxn>
              <a:cxn ang="0">
                <a:pos x="6" y="90"/>
              </a:cxn>
              <a:cxn ang="0">
                <a:pos x="0" y="66"/>
              </a:cxn>
              <a:cxn ang="0">
                <a:pos x="36" y="54"/>
              </a:cxn>
              <a:cxn ang="0">
                <a:pos x="42" y="42"/>
              </a:cxn>
              <a:cxn ang="0">
                <a:pos x="48" y="30"/>
              </a:cxn>
              <a:cxn ang="0">
                <a:pos x="42" y="18"/>
              </a:cxn>
              <a:cxn ang="0">
                <a:pos x="48" y="18"/>
              </a:cxn>
              <a:cxn ang="0">
                <a:pos x="54" y="12"/>
              </a:cxn>
              <a:cxn ang="0">
                <a:pos x="60" y="6"/>
              </a:cxn>
              <a:cxn ang="0">
                <a:pos x="72" y="0"/>
              </a:cxn>
              <a:cxn ang="0">
                <a:pos x="84" y="6"/>
              </a:cxn>
              <a:cxn ang="0">
                <a:pos x="90" y="0"/>
              </a:cxn>
              <a:cxn ang="0">
                <a:pos x="96" y="6"/>
              </a:cxn>
              <a:cxn ang="0">
                <a:pos x="102" y="6"/>
              </a:cxn>
              <a:cxn ang="0">
                <a:pos x="102" y="12"/>
              </a:cxn>
              <a:cxn ang="0">
                <a:pos x="114" y="18"/>
              </a:cxn>
              <a:cxn ang="0">
                <a:pos x="114" y="24"/>
              </a:cxn>
              <a:cxn ang="0">
                <a:pos x="120" y="30"/>
              </a:cxn>
              <a:cxn ang="0">
                <a:pos x="126" y="30"/>
              </a:cxn>
              <a:cxn ang="0">
                <a:pos x="126" y="42"/>
              </a:cxn>
              <a:cxn ang="0">
                <a:pos x="120" y="42"/>
              </a:cxn>
              <a:cxn ang="0">
                <a:pos x="120" y="48"/>
              </a:cxn>
              <a:cxn ang="0">
                <a:pos x="114" y="48"/>
              </a:cxn>
              <a:cxn ang="0">
                <a:pos x="114" y="54"/>
              </a:cxn>
              <a:cxn ang="0">
                <a:pos x="114" y="60"/>
              </a:cxn>
              <a:cxn ang="0">
                <a:pos x="126" y="72"/>
              </a:cxn>
              <a:cxn ang="0">
                <a:pos x="126" y="78"/>
              </a:cxn>
              <a:cxn ang="0">
                <a:pos x="150" y="84"/>
              </a:cxn>
              <a:cxn ang="0">
                <a:pos x="156" y="96"/>
              </a:cxn>
              <a:cxn ang="0">
                <a:pos x="150" y="108"/>
              </a:cxn>
              <a:cxn ang="0">
                <a:pos x="156" y="108"/>
              </a:cxn>
              <a:cxn ang="0">
                <a:pos x="156" y="120"/>
              </a:cxn>
              <a:cxn ang="0">
                <a:pos x="168" y="126"/>
              </a:cxn>
              <a:cxn ang="0">
                <a:pos x="156" y="126"/>
              </a:cxn>
            </a:cxnLst>
            <a:rect l="0" t="0" r="r" b="b"/>
            <a:pathLst>
              <a:path w="168" h="144">
                <a:moveTo>
                  <a:pt x="156" y="126"/>
                </a:moveTo>
                <a:lnTo>
                  <a:pt x="144" y="126"/>
                </a:lnTo>
                <a:lnTo>
                  <a:pt x="132" y="144"/>
                </a:lnTo>
                <a:lnTo>
                  <a:pt x="102" y="138"/>
                </a:lnTo>
                <a:lnTo>
                  <a:pt x="60" y="108"/>
                </a:lnTo>
                <a:lnTo>
                  <a:pt x="30" y="96"/>
                </a:lnTo>
                <a:lnTo>
                  <a:pt x="6" y="90"/>
                </a:lnTo>
                <a:lnTo>
                  <a:pt x="12" y="90"/>
                </a:lnTo>
                <a:lnTo>
                  <a:pt x="12" y="84"/>
                </a:lnTo>
                <a:lnTo>
                  <a:pt x="6" y="90"/>
                </a:lnTo>
                <a:lnTo>
                  <a:pt x="0" y="66"/>
                </a:lnTo>
                <a:lnTo>
                  <a:pt x="36" y="54"/>
                </a:lnTo>
                <a:lnTo>
                  <a:pt x="42" y="42"/>
                </a:lnTo>
                <a:lnTo>
                  <a:pt x="48" y="30"/>
                </a:lnTo>
                <a:lnTo>
                  <a:pt x="42" y="18"/>
                </a:lnTo>
                <a:lnTo>
                  <a:pt x="48" y="18"/>
                </a:lnTo>
                <a:lnTo>
                  <a:pt x="54" y="12"/>
                </a:lnTo>
                <a:lnTo>
                  <a:pt x="60" y="6"/>
                </a:lnTo>
                <a:lnTo>
                  <a:pt x="72" y="0"/>
                </a:lnTo>
                <a:lnTo>
                  <a:pt x="84" y="6"/>
                </a:lnTo>
                <a:lnTo>
                  <a:pt x="90" y="0"/>
                </a:lnTo>
                <a:lnTo>
                  <a:pt x="96" y="6"/>
                </a:lnTo>
                <a:lnTo>
                  <a:pt x="102" y="6"/>
                </a:lnTo>
                <a:lnTo>
                  <a:pt x="102" y="12"/>
                </a:lnTo>
                <a:lnTo>
                  <a:pt x="114" y="18"/>
                </a:lnTo>
                <a:lnTo>
                  <a:pt x="114" y="24"/>
                </a:lnTo>
                <a:lnTo>
                  <a:pt x="120" y="30"/>
                </a:lnTo>
                <a:lnTo>
                  <a:pt x="126" y="30"/>
                </a:lnTo>
                <a:lnTo>
                  <a:pt x="126" y="42"/>
                </a:lnTo>
                <a:lnTo>
                  <a:pt x="120" y="42"/>
                </a:lnTo>
                <a:lnTo>
                  <a:pt x="120" y="48"/>
                </a:lnTo>
                <a:lnTo>
                  <a:pt x="114" y="48"/>
                </a:lnTo>
                <a:lnTo>
                  <a:pt x="114" y="54"/>
                </a:lnTo>
                <a:lnTo>
                  <a:pt x="114" y="60"/>
                </a:lnTo>
                <a:lnTo>
                  <a:pt x="126" y="72"/>
                </a:lnTo>
                <a:lnTo>
                  <a:pt x="126" y="78"/>
                </a:lnTo>
                <a:lnTo>
                  <a:pt x="150" y="84"/>
                </a:lnTo>
                <a:lnTo>
                  <a:pt x="156" y="96"/>
                </a:lnTo>
                <a:lnTo>
                  <a:pt x="150" y="108"/>
                </a:lnTo>
                <a:lnTo>
                  <a:pt x="156" y="108"/>
                </a:lnTo>
                <a:lnTo>
                  <a:pt x="156" y="120"/>
                </a:lnTo>
                <a:lnTo>
                  <a:pt x="168" y="126"/>
                </a:lnTo>
                <a:lnTo>
                  <a:pt x="156" y="126"/>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392" name="Freeform 391">
            <a:hlinkClick xmlns:r="http://schemas.openxmlformats.org/officeDocument/2006/relationships" r:id="rId57" tooltip="Norway - 5,653"/>
          </xdr:cNvPr>
          <xdr:cNvSpPr>
            <a:spLocks/>
          </xdr:cNvSpPr>
        </xdr:nvSpPr>
        <xdr:spPr bwMode="auto">
          <a:xfrm>
            <a:off x="3678" y="504"/>
            <a:ext cx="444" cy="222"/>
          </a:xfrm>
          <a:custGeom>
            <a:avLst/>
            <a:gdLst/>
            <a:ahLst/>
            <a:cxnLst>
              <a:cxn ang="0">
                <a:pos x="66" y="138"/>
              </a:cxn>
              <a:cxn ang="0">
                <a:pos x="78" y="126"/>
              </a:cxn>
              <a:cxn ang="0">
                <a:pos x="96" y="126"/>
              </a:cxn>
              <a:cxn ang="0">
                <a:pos x="84" y="132"/>
              </a:cxn>
              <a:cxn ang="0">
                <a:pos x="102" y="114"/>
              </a:cxn>
              <a:cxn ang="0">
                <a:pos x="114" y="108"/>
              </a:cxn>
              <a:cxn ang="0">
                <a:pos x="120" y="102"/>
              </a:cxn>
              <a:cxn ang="0">
                <a:pos x="132" y="84"/>
              </a:cxn>
              <a:cxn ang="0">
                <a:pos x="138" y="78"/>
              </a:cxn>
              <a:cxn ang="0">
                <a:pos x="156" y="72"/>
              </a:cxn>
              <a:cxn ang="0">
                <a:pos x="174" y="66"/>
              </a:cxn>
              <a:cxn ang="0">
                <a:pos x="186" y="60"/>
              </a:cxn>
              <a:cxn ang="0">
                <a:pos x="174" y="54"/>
              </a:cxn>
              <a:cxn ang="0">
                <a:pos x="192" y="54"/>
              </a:cxn>
              <a:cxn ang="0">
                <a:pos x="210" y="48"/>
              </a:cxn>
              <a:cxn ang="0">
                <a:pos x="216" y="42"/>
              </a:cxn>
              <a:cxn ang="0">
                <a:pos x="222" y="36"/>
              </a:cxn>
              <a:cxn ang="0">
                <a:pos x="240" y="30"/>
              </a:cxn>
              <a:cxn ang="0">
                <a:pos x="258" y="18"/>
              </a:cxn>
              <a:cxn ang="0">
                <a:pos x="264" y="24"/>
              </a:cxn>
              <a:cxn ang="0">
                <a:pos x="282" y="18"/>
              </a:cxn>
              <a:cxn ang="0">
                <a:pos x="312" y="18"/>
              </a:cxn>
              <a:cxn ang="0">
                <a:pos x="336" y="12"/>
              </a:cxn>
              <a:cxn ang="0">
                <a:pos x="342" y="12"/>
              </a:cxn>
              <a:cxn ang="0">
                <a:pos x="378" y="12"/>
              </a:cxn>
              <a:cxn ang="0">
                <a:pos x="390" y="0"/>
              </a:cxn>
              <a:cxn ang="0">
                <a:pos x="390" y="12"/>
              </a:cxn>
              <a:cxn ang="0">
                <a:pos x="426" y="6"/>
              </a:cxn>
              <a:cxn ang="0">
                <a:pos x="420" y="18"/>
              </a:cxn>
              <a:cxn ang="0">
                <a:pos x="438" y="24"/>
              </a:cxn>
              <a:cxn ang="0">
                <a:pos x="414" y="30"/>
              </a:cxn>
              <a:cxn ang="0">
                <a:pos x="348" y="30"/>
              </a:cxn>
              <a:cxn ang="0">
                <a:pos x="282" y="30"/>
              </a:cxn>
              <a:cxn ang="0">
                <a:pos x="252" y="48"/>
              </a:cxn>
              <a:cxn ang="0">
                <a:pos x="198" y="54"/>
              </a:cxn>
              <a:cxn ang="0">
                <a:pos x="162" y="84"/>
              </a:cxn>
              <a:cxn ang="0">
                <a:pos x="150" y="120"/>
              </a:cxn>
              <a:cxn ang="0">
                <a:pos x="126" y="150"/>
              </a:cxn>
              <a:cxn ang="0">
                <a:pos x="126" y="186"/>
              </a:cxn>
              <a:cxn ang="0">
                <a:pos x="108" y="204"/>
              </a:cxn>
              <a:cxn ang="0">
                <a:pos x="90" y="204"/>
              </a:cxn>
              <a:cxn ang="0">
                <a:pos x="18" y="216"/>
              </a:cxn>
              <a:cxn ang="0">
                <a:pos x="18" y="198"/>
              </a:cxn>
              <a:cxn ang="0">
                <a:pos x="6" y="192"/>
              </a:cxn>
              <a:cxn ang="0">
                <a:pos x="30" y="180"/>
              </a:cxn>
              <a:cxn ang="0">
                <a:pos x="6" y="186"/>
              </a:cxn>
              <a:cxn ang="0">
                <a:pos x="6" y="180"/>
              </a:cxn>
              <a:cxn ang="0">
                <a:pos x="30" y="168"/>
              </a:cxn>
              <a:cxn ang="0">
                <a:pos x="36" y="168"/>
              </a:cxn>
              <a:cxn ang="0">
                <a:pos x="12" y="168"/>
              </a:cxn>
              <a:cxn ang="0">
                <a:pos x="0" y="150"/>
              </a:cxn>
              <a:cxn ang="0">
                <a:pos x="24" y="156"/>
              </a:cxn>
              <a:cxn ang="0">
                <a:pos x="30" y="144"/>
              </a:cxn>
              <a:cxn ang="0">
                <a:pos x="48" y="144"/>
              </a:cxn>
            </a:cxnLst>
            <a:rect l="0" t="0" r="r" b="b"/>
            <a:pathLst>
              <a:path w="444" h="222">
                <a:moveTo>
                  <a:pt x="42" y="138"/>
                </a:moveTo>
                <a:lnTo>
                  <a:pt x="48" y="138"/>
                </a:lnTo>
                <a:lnTo>
                  <a:pt x="54" y="138"/>
                </a:lnTo>
                <a:lnTo>
                  <a:pt x="60" y="144"/>
                </a:lnTo>
                <a:lnTo>
                  <a:pt x="60" y="138"/>
                </a:lnTo>
                <a:lnTo>
                  <a:pt x="66" y="138"/>
                </a:lnTo>
                <a:lnTo>
                  <a:pt x="54" y="138"/>
                </a:lnTo>
                <a:lnTo>
                  <a:pt x="66" y="132"/>
                </a:lnTo>
                <a:lnTo>
                  <a:pt x="60" y="132"/>
                </a:lnTo>
                <a:lnTo>
                  <a:pt x="66" y="132"/>
                </a:lnTo>
                <a:lnTo>
                  <a:pt x="72" y="132"/>
                </a:lnTo>
                <a:lnTo>
                  <a:pt x="78" y="126"/>
                </a:lnTo>
                <a:lnTo>
                  <a:pt x="90" y="132"/>
                </a:lnTo>
                <a:lnTo>
                  <a:pt x="84" y="132"/>
                </a:lnTo>
                <a:lnTo>
                  <a:pt x="102" y="132"/>
                </a:lnTo>
                <a:lnTo>
                  <a:pt x="96" y="132"/>
                </a:lnTo>
                <a:lnTo>
                  <a:pt x="102" y="126"/>
                </a:lnTo>
                <a:lnTo>
                  <a:pt x="96" y="126"/>
                </a:lnTo>
                <a:lnTo>
                  <a:pt x="108" y="126"/>
                </a:lnTo>
                <a:lnTo>
                  <a:pt x="102" y="126"/>
                </a:lnTo>
                <a:lnTo>
                  <a:pt x="108" y="120"/>
                </a:lnTo>
                <a:lnTo>
                  <a:pt x="96" y="126"/>
                </a:lnTo>
                <a:lnTo>
                  <a:pt x="102" y="126"/>
                </a:lnTo>
                <a:lnTo>
                  <a:pt x="84" y="132"/>
                </a:lnTo>
                <a:lnTo>
                  <a:pt x="84" y="126"/>
                </a:lnTo>
                <a:lnTo>
                  <a:pt x="78" y="126"/>
                </a:lnTo>
                <a:lnTo>
                  <a:pt x="90" y="126"/>
                </a:lnTo>
                <a:lnTo>
                  <a:pt x="84" y="120"/>
                </a:lnTo>
                <a:lnTo>
                  <a:pt x="96" y="114"/>
                </a:lnTo>
                <a:lnTo>
                  <a:pt x="102" y="114"/>
                </a:lnTo>
                <a:lnTo>
                  <a:pt x="108" y="114"/>
                </a:lnTo>
                <a:lnTo>
                  <a:pt x="114" y="114"/>
                </a:lnTo>
                <a:lnTo>
                  <a:pt x="108" y="108"/>
                </a:lnTo>
                <a:lnTo>
                  <a:pt x="120" y="108"/>
                </a:lnTo>
                <a:lnTo>
                  <a:pt x="108" y="108"/>
                </a:lnTo>
                <a:lnTo>
                  <a:pt x="114" y="108"/>
                </a:lnTo>
                <a:lnTo>
                  <a:pt x="108" y="108"/>
                </a:lnTo>
                <a:lnTo>
                  <a:pt x="120" y="102"/>
                </a:lnTo>
                <a:lnTo>
                  <a:pt x="126" y="102"/>
                </a:lnTo>
                <a:lnTo>
                  <a:pt x="132" y="102"/>
                </a:lnTo>
                <a:lnTo>
                  <a:pt x="126" y="102"/>
                </a:lnTo>
                <a:lnTo>
                  <a:pt x="120" y="102"/>
                </a:lnTo>
                <a:lnTo>
                  <a:pt x="126" y="96"/>
                </a:lnTo>
                <a:lnTo>
                  <a:pt x="132" y="96"/>
                </a:lnTo>
                <a:lnTo>
                  <a:pt x="126" y="90"/>
                </a:lnTo>
                <a:lnTo>
                  <a:pt x="132" y="90"/>
                </a:lnTo>
                <a:lnTo>
                  <a:pt x="138" y="90"/>
                </a:lnTo>
                <a:lnTo>
                  <a:pt x="132" y="84"/>
                </a:lnTo>
                <a:lnTo>
                  <a:pt x="144" y="84"/>
                </a:lnTo>
                <a:lnTo>
                  <a:pt x="156" y="84"/>
                </a:lnTo>
                <a:lnTo>
                  <a:pt x="138" y="84"/>
                </a:lnTo>
                <a:lnTo>
                  <a:pt x="144" y="84"/>
                </a:lnTo>
                <a:lnTo>
                  <a:pt x="138" y="84"/>
                </a:lnTo>
                <a:lnTo>
                  <a:pt x="138" y="78"/>
                </a:lnTo>
                <a:lnTo>
                  <a:pt x="144" y="78"/>
                </a:lnTo>
                <a:lnTo>
                  <a:pt x="138" y="78"/>
                </a:lnTo>
                <a:lnTo>
                  <a:pt x="150" y="72"/>
                </a:lnTo>
                <a:lnTo>
                  <a:pt x="144" y="72"/>
                </a:lnTo>
                <a:lnTo>
                  <a:pt x="162" y="72"/>
                </a:lnTo>
                <a:lnTo>
                  <a:pt x="156" y="72"/>
                </a:lnTo>
                <a:lnTo>
                  <a:pt x="162" y="72"/>
                </a:lnTo>
                <a:lnTo>
                  <a:pt x="162" y="66"/>
                </a:lnTo>
                <a:lnTo>
                  <a:pt x="180" y="72"/>
                </a:lnTo>
                <a:lnTo>
                  <a:pt x="174" y="66"/>
                </a:lnTo>
                <a:lnTo>
                  <a:pt x="180" y="66"/>
                </a:lnTo>
                <a:lnTo>
                  <a:pt x="174" y="66"/>
                </a:lnTo>
                <a:lnTo>
                  <a:pt x="162" y="66"/>
                </a:lnTo>
                <a:lnTo>
                  <a:pt x="168" y="60"/>
                </a:lnTo>
                <a:lnTo>
                  <a:pt x="174" y="60"/>
                </a:lnTo>
                <a:lnTo>
                  <a:pt x="180" y="66"/>
                </a:lnTo>
                <a:lnTo>
                  <a:pt x="180" y="60"/>
                </a:lnTo>
                <a:lnTo>
                  <a:pt x="186" y="60"/>
                </a:lnTo>
                <a:lnTo>
                  <a:pt x="174" y="60"/>
                </a:lnTo>
                <a:lnTo>
                  <a:pt x="186" y="60"/>
                </a:lnTo>
                <a:lnTo>
                  <a:pt x="174" y="60"/>
                </a:lnTo>
                <a:lnTo>
                  <a:pt x="168" y="60"/>
                </a:lnTo>
                <a:lnTo>
                  <a:pt x="186" y="54"/>
                </a:lnTo>
                <a:lnTo>
                  <a:pt x="174" y="54"/>
                </a:lnTo>
                <a:lnTo>
                  <a:pt x="186" y="48"/>
                </a:lnTo>
                <a:lnTo>
                  <a:pt x="192" y="54"/>
                </a:lnTo>
                <a:lnTo>
                  <a:pt x="192" y="60"/>
                </a:lnTo>
                <a:lnTo>
                  <a:pt x="192" y="54"/>
                </a:lnTo>
                <a:lnTo>
                  <a:pt x="198" y="54"/>
                </a:lnTo>
                <a:lnTo>
                  <a:pt x="192" y="54"/>
                </a:lnTo>
                <a:lnTo>
                  <a:pt x="192" y="48"/>
                </a:lnTo>
                <a:lnTo>
                  <a:pt x="186" y="48"/>
                </a:lnTo>
                <a:lnTo>
                  <a:pt x="198" y="54"/>
                </a:lnTo>
                <a:lnTo>
                  <a:pt x="192" y="48"/>
                </a:lnTo>
                <a:lnTo>
                  <a:pt x="204" y="48"/>
                </a:lnTo>
                <a:lnTo>
                  <a:pt x="210" y="48"/>
                </a:lnTo>
                <a:lnTo>
                  <a:pt x="204" y="48"/>
                </a:lnTo>
                <a:lnTo>
                  <a:pt x="216" y="48"/>
                </a:lnTo>
                <a:lnTo>
                  <a:pt x="210" y="48"/>
                </a:lnTo>
                <a:lnTo>
                  <a:pt x="192" y="48"/>
                </a:lnTo>
                <a:lnTo>
                  <a:pt x="204" y="42"/>
                </a:lnTo>
                <a:lnTo>
                  <a:pt x="216" y="42"/>
                </a:lnTo>
                <a:lnTo>
                  <a:pt x="204" y="42"/>
                </a:lnTo>
                <a:lnTo>
                  <a:pt x="216" y="42"/>
                </a:lnTo>
                <a:lnTo>
                  <a:pt x="210" y="42"/>
                </a:lnTo>
                <a:lnTo>
                  <a:pt x="216" y="36"/>
                </a:lnTo>
                <a:lnTo>
                  <a:pt x="210" y="36"/>
                </a:lnTo>
                <a:lnTo>
                  <a:pt x="222" y="36"/>
                </a:lnTo>
                <a:lnTo>
                  <a:pt x="222" y="30"/>
                </a:lnTo>
                <a:lnTo>
                  <a:pt x="228" y="30"/>
                </a:lnTo>
                <a:lnTo>
                  <a:pt x="240" y="30"/>
                </a:lnTo>
                <a:lnTo>
                  <a:pt x="228" y="30"/>
                </a:lnTo>
                <a:lnTo>
                  <a:pt x="234" y="24"/>
                </a:lnTo>
                <a:lnTo>
                  <a:pt x="240" y="30"/>
                </a:lnTo>
                <a:lnTo>
                  <a:pt x="240" y="24"/>
                </a:lnTo>
                <a:lnTo>
                  <a:pt x="234" y="24"/>
                </a:lnTo>
                <a:lnTo>
                  <a:pt x="252" y="24"/>
                </a:lnTo>
                <a:lnTo>
                  <a:pt x="246" y="30"/>
                </a:lnTo>
                <a:lnTo>
                  <a:pt x="252" y="24"/>
                </a:lnTo>
                <a:lnTo>
                  <a:pt x="258" y="18"/>
                </a:lnTo>
                <a:lnTo>
                  <a:pt x="258" y="24"/>
                </a:lnTo>
                <a:lnTo>
                  <a:pt x="258" y="30"/>
                </a:lnTo>
                <a:lnTo>
                  <a:pt x="252" y="30"/>
                </a:lnTo>
                <a:lnTo>
                  <a:pt x="264" y="24"/>
                </a:lnTo>
                <a:lnTo>
                  <a:pt x="270" y="30"/>
                </a:lnTo>
                <a:lnTo>
                  <a:pt x="264" y="24"/>
                </a:lnTo>
                <a:lnTo>
                  <a:pt x="270" y="24"/>
                </a:lnTo>
                <a:lnTo>
                  <a:pt x="276" y="18"/>
                </a:lnTo>
                <a:lnTo>
                  <a:pt x="288" y="24"/>
                </a:lnTo>
                <a:lnTo>
                  <a:pt x="282" y="18"/>
                </a:lnTo>
                <a:lnTo>
                  <a:pt x="288" y="18"/>
                </a:lnTo>
                <a:lnTo>
                  <a:pt x="282" y="18"/>
                </a:lnTo>
                <a:lnTo>
                  <a:pt x="276" y="18"/>
                </a:lnTo>
                <a:lnTo>
                  <a:pt x="306" y="18"/>
                </a:lnTo>
                <a:lnTo>
                  <a:pt x="294" y="18"/>
                </a:lnTo>
                <a:lnTo>
                  <a:pt x="306" y="18"/>
                </a:lnTo>
                <a:lnTo>
                  <a:pt x="312" y="24"/>
                </a:lnTo>
                <a:lnTo>
                  <a:pt x="312" y="18"/>
                </a:lnTo>
                <a:lnTo>
                  <a:pt x="306" y="18"/>
                </a:lnTo>
                <a:lnTo>
                  <a:pt x="312" y="12"/>
                </a:lnTo>
                <a:lnTo>
                  <a:pt x="330" y="12"/>
                </a:lnTo>
                <a:lnTo>
                  <a:pt x="324" y="12"/>
                </a:lnTo>
                <a:lnTo>
                  <a:pt x="330" y="6"/>
                </a:lnTo>
                <a:lnTo>
                  <a:pt x="336" y="12"/>
                </a:lnTo>
                <a:lnTo>
                  <a:pt x="324" y="6"/>
                </a:lnTo>
                <a:lnTo>
                  <a:pt x="330" y="6"/>
                </a:lnTo>
                <a:lnTo>
                  <a:pt x="342" y="6"/>
                </a:lnTo>
                <a:lnTo>
                  <a:pt x="348" y="6"/>
                </a:lnTo>
                <a:lnTo>
                  <a:pt x="354" y="6"/>
                </a:lnTo>
                <a:lnTo>
                  <a:pt x="342" y="12"/>
                </a:lnTo>
                <a:lnTo>
                  <a:pt x="336" y="18"/>
                </a:lnTo>
                <a:lnTo>
                  <a:pt x="342" y="18"/>
                </a:lnTo>
                <a:lnTo>
                  <a:pt x="366" y="6"/>
                </a:lnTo>
                <a:lnTo>
                  <a:pt x="360" y="12"/>
                </a:lnTo>
                <a:lnTo>
                  <a:pt x="366" y="12"/>
                </a:lnTo>
                <a:lnTo>
                  <a:pt x="378" y="12"/>
                </a:lnTo>
                <a:lnTo>
                  <a:pt x="372" y="6"/>
                </a:lnTo>
                <a:lnTo>
                  <a:pt x="378" y="6"/>
                </a:lnTo>
                <a:lnTo>
                  <a:pt x="384" y="6"/>
                </a:lnTo>
                <a:lnTo>
                  <a:pt x="372" y="6"/>
                </a:lnTo>
                <a:lnTo>
                  <a:pt x="378" y="6"/>
                </a:lnTo>
                <a:lnTo>
                  <a:pt x="390" y="0"/>
                </a:lnTo>
                <a:lnTo>
                  <a:pt x="396" y="6"/>
                </a:lnTo>
                <a:lnTo>
                  <a:pt x="384" y="6"/>
                </a:lnTo>
                <a:lnTo>
                  <a:pt x="390" y="6"/>
                </a:lnTo>
                <a:lnTo>
                  <a:pt x="384" y="12"/>
                </a:lnTo>
                <a:lnTo>
                  <a:pt x="396" y="6"/>
                </a:lnTo>
                <a:lnTo>
                  <a:pt x="390" y="12"/>
                </a:lnTo>
                <a:lnTo>
                  <a:pt x="396" y="12"/>
                </a:lnTo>
                <a:lnTo>
                  <a:pt x="390" y="18"/>
                </a:lnTo>
                <a:lnTo>
                  <a:pt x="396" y="6"/>
                </a:lnTo>
                <a:lnTo>
                  <a:pt x="408" y="6"/>
                </a:lnTo>
                <a:lnTo>
                  <a:pt x="414" y="6"/>
                </a:lnTo>
                <a:lnTo>
                  <a:pt x="426" y="6"/>
                </a:lnTo>
                <a:lnTo>
                  <a:pt x="426" y="12"/>
                </a:lnTo>
                <a:lnTo>
                  <a:pt x="432" y="12"/>
                </a:lnTo>
                <a:lnTo>
                  <a:pt x="444" y="12"/>
                </a:lnTo>
                <a:lnTo>
                  <a:pt x="426" y="18"/>
                </a:lnTo>
                <a:lnTo>
                  <a:pt x="402" y="18"/>
                </a:lnTo>
                <a:lnTo>
                  <a:pt x="420" y="18"/>
                </a:lnTo>
                <a:lnTo>
                  <a:pt x="414" y="24"/>
                </a:lnTo>
                <a:lnTo>
                  <a:pt x="420" y="24"/>
                </a:lnTo>
                <a:lnTo>
                  <a:pt x="414" y="24"/>
                </a:lnTo>
                <a:lnTo>
                  <a:pt x="426" y="24"/>
                </a:lnTo>
                <a:lnTo>
                  <a:pt x="432" y="24"/>
                </a:lnTo>
                <a:lnTo>
                  <a:pt x="438" y="24"/>
                </a:lnTo>
                <a:lnTo>
                  <a:pt x="426" y="24"/>
                </a:lnTo>
                <a:lnTo>
                  <a:pt x="426" y="30"/>
                </a:lnTo>
                <a:lnTo>
                  <a:pt x="414" y="30"/>
                </a:lnTo>
                <a:lnTo>
                  <a:pt x="408" y="36"/>
                </a:lnTo>
                <a:lnTo>
                  <a:pt x="402" y="36"/>
                </a:lnTo>
                <a:lnTo>
                  <a:pt x="414" y="30"/>
                </a:lnTo>
                <a:lnTo>
                  <a:pt x="408" y="24"/>
                </a:lnTo>
                <a:lnTo>
                  <a:pt x="396" y="24"/>
                </a:lnTo>
                <a:lnTo>
                  <a:pt x="390" y="18"/>
                </a:lnTo>
                <a:lnTo>
                  <a:pt x="366" y="24"/>
                </a:lnTo>
                <a:lnTo>
                  <a:pt x="354" y="24"/>
                </a:lnTo>
                <a:lnTo>
                  <a:pt x="348" y="30"/>
                </a:lnTo>
                <a:lnTo>
                  <a:pt x="354" y="36"/>
                </a:lnTo>
                <a:lnTo>
                  <a:pt x="336" y="42"/>
                </a:lnTo>
                <a:lnTo>
                  <a:pt x="324" y="42"/>
                </a:lnTo>
                <a:lnTo>
                  <a:pt x="306" y="42"/>
                </a:lnTo>
                <a:lnTo>
                  <a:pt x="294" y="42"/>
                </a:lnTo>
                <a:lnTo>
                  <a:pt x="282" y="30"/>
                </a:lnTo>
                <a:lnTo>
                  <a:pt x="276" y="30"/>
                </a:lnTo>
                <a:lnTo>
                  <a:pt x="270" y="36"/>
                </a:lnTo>
                <a:lnTo>
                  <a:pt x="264" y="36"/>
                </a:lnTo>
                <a:lnTo>
                  <a:pt x="258" y="36"/>
                </a:lnTo>
                <a:lnTo>
                  <a:pt x="258" y="42"/>
                </a:lnTo>
                <a:lnTo>
                  <a:pt x="252" y="48"/>
                </a:lnTo>
                <a:lnTo>
                  <a:pt x="258" y="48"/>
                </a:lnTo>
                <a:lnTo>
                  <a:pt x="252" y="48"/>
                </a:lnTo>
                <a:lnTo>
                  <a:pt x="222" y="48"/>
                </a:lnTo>
                <a:lnTo>
                  <a:pt x="216" y="54"/>
                </a:lnTo>
                <a:lnTo>
                  <a:pt x="210" y="54"/>
                </a:lnTo>
                <a:lnTo>
                  <a:pt x="198" y="54"/>
                </a:lnTo>
                <a:lnTo>
                  <a:pt x="186" y="66"/>
                </a:lnTo>
                <a:lnTo>
                  <a:pt x="192" y="66"/>
                </a:lnTo>
                <a:lnTo>
                  <a:pt x="192" y="72"/>
                </a:lnTo>
                <a:lnTo>
                  <a:pt x="174" y="78"/>
                </a:lnTo>
                <a:lnTo>
                  <a:pt x="180" y="84"/>
                </a:lnTo>
                <a:lnTo>
                  <a:pt x="162" y="84"/>
                </a:lnTo>
                <a:lnTo>
                  <a:pt x="162" y="90"/>
                </a:lnTo>
                <a:lnTo>
                  <a:pt x="162" y="102"/>
                </a:lnTo>
                <a:lnTo>
                  <a:pt x="150" y="114"/>
                </a:lnTo>
                <a:lnTo>
                  <a:pt x="156" y="114"/>
                </a:lnTo>
                <a:lnTo>
                  <a:pt x="156" y="120"/>
                </a:lnTo>
                <a:lnTo>
                  <a:pt x="150" y="120"/>
                </a:lnTo>
                <a:lnTo>
                  <a:pt x="132" y="120"/>
                </a:lnTo>
                <a:lnTo>
                  <a:pt x="120" y="126"/>
                </a:lnTo>
                <a:lnTo>
                  <a:pt x="120" y="132"/>
                </a:lnTo>
                <a:lnTo>
                  <a:pt x="120" y="138"/>
                </a:lnTo>
                <a:lnTo>
                  <a:pt x="120" y="144"/>
                </a:lnTo>
                <a:lnTo>
                  <a:pt x="126" y="150"/>
                </a:lnTo>
                <a:lnTo>
                  <a:pt x="120" y="162"/>
                </a:lnTo>
                <a:lnTo>
                  <a:pt x="132" y="168"/>
                </a:lnTo>
                <a:lnTo>
                  <a:pt x="126" y="168"/>
                </a:lnTo>
                <a:lnTo>
                  <a:pt x="120" y="174"/>
                </a:lnTo>
                <a:lnTo>
                  <a:pt x="126" y="180"/>
                </a:lnTo>
                <a:lnTo>
                  <a:pt x="126" y="186"/>
                </a:lnTo>
                <a:lnTo>
                  <a:pt x="114" y="192"/>
                </a:lnTo>
                <a:lnTo>
                  <a:pt x="120" y="192"/>
                </a:lnTo>
                <a:lnTo>
                  <a:pt x="114" y="198"/>
                </a:lnTo>
                <a:lnTo>
                  <a:pt x="114" y="204"/>
                </a:lnTo>
                <a:lnTo>
                  <a:pt x="114" y="210"/>
                </a:lnTo>
                <a:lnTo>
                  <a:pt x="108" y="204"/>
                </a:lnTo>
                <a:lnTo>
                  <a:pt x="96" y="204"/>
                </a:lnTo>
                <a:lnTo>
                  <a:pt x="96" y="192"/>
                </a:lnTo>
                <a:lnTo>
                  <a:pt x="96" y="198"/>
                </a:lnTo>
                <a:lnTo>
                  <a:pt x="90" y="192"/>
                </a:lnTo>
                <a:lnTo>
                  <a:pt x="96" y="198"/>
                </a:lnTo>
                <a:lnTo>
                  <a:pt x="90" y="204"/>
                </a:lnTo>
                <a:lnTo>
                  <a:pt x="84" y="204"/>
                </a:lnTo>
                <a:lnTo>
                  <a:pt x="78" y="204"/>
                </a:lnTo>
                <a:lnTo>
                  <a:pt x="54" y="222"/>
                </a:lnTo>
                <a:lnTo>
                  <a:pt x="36" y="222"/>
                </a:lnTo>
                <a:lnTo>
                  <a:pt x="30" y="222"/>
                </a:lnTo>
                <a:lnTo>
                  <a:pt x="18" y="216"/>
                </a:lnTo>
                <a:lnTo>
                  <a:pt x="6" y="210"/>
                </a:lnTo>
                <a:lnTo>
                  <a:pt x="12" y="204"/>
                </a:lnTo>
                <a:lnTo>
                  <a:pt x="18" y="210"/>
                </a:lnTo>
                <a:lnTo>
                  <a:pt x="18" y="204"/>
                </a:lnTo>
                <a:lnTo>
                  <a:pt x="24" y="198"/>
                </a:lnTo>
                <a:lnTo>
                  <a:pt x="18" y="198"/>
                </a:lnTo>
                <a:lnTo>
                  <a:pt x="24" y="198"/>
                </a:lnTo>
                <a:lnTo>
                  <a:pt x="18" y="198"/>
                </a:lnTo>
                <a:lnTo>
                  <a:pt x="12" y="198"/>
                </a:lnTo>
                <a:lnTo>
                  <a:pt x="18" y="198"/>
                </a:lnTo>
                <a:lnTo>
                  <a:pt x="6" y="198"/>
                </a:lnTo>
                <a:lnTo>
                  <a:pt x="6" y="192"/>
                </a:lnTo>
                <a:lnTo>
                  <a:pt x="6" y="198"/>
                </a:lnTo>
                <a:lnTo>
                  <a:pt x="12" y="192"/>
                </a:lnTo>
                <a:lnTo>
                  <a:pt x="24" y="192"/>
                </a:lnTo>
                <a:lnTo>
                  <a:pt x="12" y="192"/>
                </a:lnTo>
                <a:lnTo>
                  <a:pt x="18" y="186"/>
                </a:lnTo>
                <a:lnTo>
                  <a:pt x="30" y="180"/>
                </a:lnTo>
                <a:lnTo>
                  <a:pt x="24" y="186"/>
                </a:lnTo>
                <a:lnTo>
                  <a:pt x="30" y="180"/>
                </a:lnTo>
                <a:lnTo>
                  <a:pt x="36" y="180"/>
                </a:lnTo>
                <a:lnTo>
                  <a:pt x="18" y="180"/>
                </a:lnTo>
                <a:lnTo>
                  <a:pt x="12" y="186"/>
                </a:lnTo>
                <a:lnTo>
                  <a:pt x="6" y="186"/>
                </a:lnTo>
                <a:lnTo>
                  <a:pt x="12" y="180"/>
                </a:lnTo>
                <a:lnTo>
                  <a:pt x="6" y="186"/>
                </a:lnTo>
                <a:lnTo>
                  <a:pt x="0" y="180"/>
                </a:lnTo>
                <a:lnTo>
                  <a:pt x="6" y="180"/>
                </a:lnTo>
                <a:lnTo>
                  <a:pt x="12" y="180"/>
                </a:lnTo>
                <a:lnTo>
                  <a:pt x="6" y="180"/>
                </a:lnTo>
                <a:lnTo>
                  <a:pt x="0" y="174"/>
                </a:lnTo>
                <a:lnTo>
                  <a:pt x="6" y="180"/>
                </a:lnTo>
                <a:lnTo>
                  <a:pt x="6" y="174"/>
                </a:lnTo>
                <a:lnTo>
                  <a:pt x="0" y="174"/>
                </a:lnTo>
                <a:lnTo>
                  <a:pt x="24" y="168"/>
                </a:lnTo>
                <a:lnTo>
                  <a:pt x="30" y="168"/>
                </a:lnTo>
                <a:lnTo>
                  <a:pt x="36" y="174"/>
                </a:lnTo>
                <a:lnTo>
                  <a:pt x="36" y="168"/>
                </a:lnTo>
                <a:lnTo>
                  <a:pt x="42" y="168"/>
                </a:lnTo>
                <a:lnTo>
                  <a:pt x="42" y="162"/>
                </a:lnTo>
                <a:lnTo>
                  <a:pt x="42" y="168"/>
                </a:lnTo>
                <a:lnTo>
                  <a:pt x="36" y="168"/>
                </a:lnTo>
                <a:lnTo>
                  <a:pt x="30" y="168"/>
                </a:lnTo>
                <a:lnTo>
                  <a:pt x="24" y="168"/>
                </a:lnTo>
                <a:lnTo>
                  <a:pt x="0" y="168"/>
                </a:lnTo>
                <a:lnTo>
                  <a:pt x="6" y="168"/>
                </a:lnTo>
                <a:lnTo>
                  <a:pt x="0" y="168"/>
                </a:lnTo>
                <a:lnTo>
                  <a:pt x="12" y="168"/>
                </a:lnTo>
                <a:lnTo>
                  <a:pt x="0" y="168"/>
                </a:lnTo>
                <a:lnTo>
                  <a:pt x="12" y="168"/>
                </a:lnTo>
                <a:lnTo>
                  <a:pt x="6" y="162"/>
                </a:lnTo>
                <a:lnTo>
                  <a:pt x="0" y="162"/>
                </a:lnTo>
                <a:lnTo>
                  <a:pt x="6" y="156"/>
                </a:lnTo>
                <a:lnTo>
                  <a:pt x="0" y="150"/>
                </a:lnTo>
                <a:lnTo>
                  <a:pt x="6" y="156"/>
                </a:lnTo>
                <a:lnTo>
                  <a:pt x="6" y="150"/>
                </a:lnTo>
                <a:lnTo>
                  <a:pt x="24" y="156"/>
                </a:lnTo>
                <a:lnTo>
                  <a:pt x="18" y="150"/>
                </a:lnTo>
                <a:lnTo>
                  <a:pt x="24" y="150"/>
                </a:lnTo>
                <a:lnTo>
                  <a:pt x="24" y="156"/>
                </a:lnTo>
                <a:lnTo>
                  <a:pt x="24" y="150"/>
                </a:lnTo>
                <a:lnTo>
                  <a:pt x="30" y="150"/>
                </a:lnTo>
                <a:lnTo>
                  <a:pt x="36" y="156"/>
                </a:lnTo>
                <a:lnTo>
                  <a:pt x="36" y="150"/>
                </a:lnTo>
                <a:lnTo>
                  <a:pt x="42" y="150"/>
                </a:lnTo>
                <a:lnTo>
                  <a:pt x="30" y="144"/>
                </a:lnTo>
                <a:lnTo>
                  <a:pt x="24" y="150"/>
                </a:lnTo>
                <a:lnTo>
                  <a:pt x="30" y="144"/>
                </a:lnTo>
                <a:lnTo>
                  <a:pt x="24" y="144"/>
                </a:lnTo>
                <a:lnTo>
                  <a:pt x="36" y="144"/>
                </a:lnTo>
                <a:lnTo>
                  <a:pt x="42" y="144"/>
                </a:lnTo>
                <a:lnTo>
                  <a:pt x="48" y="144"/>
                </a:lnTo>
                <a:lnTo>
                  <a:pt x="42" y="144"/>
                </a:lnTo>
                <a:lnTo>
                  <a:pt x="54" y="144"/>
                </a:lnTo>
                <a:lnTo>
                  <a:pt x="36" y="144"/>
                </a:lnTo>
                <a:lnTo>
                  <a:pt x="36" y="138"/>
                </a:lnTo>
                <a:lnTo>
                  <a:pt x="42" y="138"/>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393" name="Freeform 392">
            <a:hlinkClick xmlns:r="http://schemas.openxmlformats.org/officeDocument/2006/relationships" r:id="rId58" tooltip="Denmark - 5,808"/>
          </xdr:cNvPr>
          <xdr:cNvSpPr>
            <a:spLocks/>
          </xdr:cNvSpPr>
        </xdr:nvSpPr>
        <xdr:spPr bwMode="auto">
          <a:xfrm>
            <a:off x="3732" y="732"/>
            <a:ext cx="72" cy="54"/>
          </a:xfrm>
          <a:custGeom>
            <a:avLst/>
            <a:gdLst/>
            <a:ahLst/>
            <a:cxnLst>
              <a:cxn ang="0">
                <a:pos x="42" y="0"/>
              </a:cxn>
              <a:cxn ang="0">
                <a:pos x="36" y="0"/>
              </a:cxn>
              <a:cxn ang="0">
                <a:pos x="30" y="0"/>
              </a:cxn>
              <a:cxn ang="0">
                <a:pos x="24" y="6"/>
              </a:cxn>
              <a:cxn ang="0">
                <a:pos x="18" y="6"/>
              </a:cxn>
              <a:cxn ang="0">
                <a:pos x="6" y="12"/>
              </a:cxn>
              <a:cxn ang="0">
                <a:pos x="0" y="18"/>
              </a:cxn>
              <a:cxn ang="0">
                <a:pos x="0" y="24"/>
              </a:cxn>
              <a:cxn ang="0">
                <a:pos x="0" y="30"/>
              </a:cxn>
              <a:cxn ang="0">
                <a:pos x="0" y="24"/>
              </a:cxn>
              <a:cxn ang="0">
                <a:pos x="6" y="30"/>
              </a:cxn>
              <a:cxn ang="0">
                <a:pos x="0" y="30"/>
              </a:cxn>
              <a:cxn ang="0">
                <a:pos x="0" y="36"/>
              </a:cxn>
              <a:cxn ang="0">
                <a:pos x="6" y="36"/>
              </a:cxn>
              <a:cxn ang="0">
                <a:pos x="12" y="42"/>
              </a:cxn>
              <a:cxn ang="0">
                <a:pos x="6" y="42"/>
              </a:cxn>
              <a:cxn ang="0">
                <a:pos x="12" y="42"/>
              </a:cxn>
              <a:cxn ang="0">
                <a:pos x="12" y="48"/>
              </a:cxn>
              <a:cxn ang="0">
                <a:pos x="18" y="48"/>
              </a:cxn>
              <a:cxn ang="0">
                <a:pos x="30" y="48"/>
              </a:cxn>
              <a:cxn ang="0">
                <a:pos x="36" y="42"/>
              </a:cxn>
              <a:cxn ang="0">
                <a:pos x="42" y="42"/>
              </a:cxn>
              <a:cxn ang="0">
                <a:pos x="42" y="48"/>
              </a:cxn>
              <a:cxn ang="0">
                <a:pos x="48" y="48"/>
              </a:cxn>
              <a:cxn ang="0">
                <a:pos x="54" y="54"/>
              </a:cxn>
              <a:cxn ang="0">
                <a:pos x="66" y="48"/>
              </a:cxn>
              <a:cxn ang="0">
                <a:pos x="66" y="54"/>
              </a:cxn>
              <a:cxn ang="0">
                <a:pos x="66" y="48"/>
              </a:cxn>
              <a:cxn ang="0">
                <a:pos x="72" y="48"/>
              </a:cxn>
              <a:cxn ang="0">
                <a:pos x="66" y="42"/>
              </a:cxn>
              <a:cxn ang="0">
                <a:pos x="72" y="42"/>
              </a:cxn>
              <a:cxn ang="0">
                <a:pos x="66" y="36"/>
              </a:cxn>
              <a:cxn ang="0">
                <a:pos x="72" y="36"/>
              </a:cxn>
              <a:cxn ang="0">
                <a:pos x="72" y="30"/>
              </a:cxn>
              <a:cxn ang="0">
                <a:pos x="72" y="24"/>
              </a:cxn>
              <a:cxn ang="0">
                <a:pos x="60" y="30"/>
              </a:cxn>
              <a:cxn ang="0">
                <a:pos x="66" y="30"/>
              </a:cxn>
              <a:cxn ang="0">
                <a:pos x="60" y="36"/>
              </a:cxn>
              <a:cxn ang="0">
                <a:pos x="60" y="30"/>
              </a:cxn>
              <a:cxn ang="0">
                <a:pos x="54" y="30"/>
              </a:cxn>
              <a:cxn ang="0">
                <a:pos x="54" y="36"/>
              </a:cxn>
              <a:cxn ang="0">
                <a:pos x="48" y="36"/>
              </a:cxn>
              <a:cxn ang="0">
                <a:pos x="42" y="36"/>
              </a:cxn>
              <a:cxn ang="0">
                <a:pos x="36" y="36"/>
              </a:cxn>
              <a:cxn ang="0">
                <a:pos x="24" y="36"/>
              </a:cxn>
              <a:cxn ang="0">
                <a:pos x="30" y="36"/>
              </a:cxn>
              <a:cxn ang="0">
                <a:pos x="24" y="36"/>
              </a:cxn>
              <a:cxn ang="0">
                <a:pos x="30" y="36"/>
              </a:cxn>
              <a:cxn ang="0">
                <a:pos x="30" y="30"/>
              </a:cxn>
              <a:cxn ang="0">
                <a:pos x="36" y="30"/>
              </a:cxn>
              <a:cxn ang="0">
                <a:pos x="36" y="24"/>
              </a:cxn>
              <a:cxn ang="0">
                <a:pos x="42" y="24"/>
              </a:cxn>
              <a:cxn ang="0">
                <a:pos x="48" y="24"/>
              </a:cxn>
              <a:cxn ang="0">
                <a:pos x="36" y="18"/>
              </a:cxn>
              <a:cxn ang="0">
                <a:pos x="30" y="18"/>
              </a:cxn>
              <a:cxn ang="0">
                <a:pos x="36" y="18"/>
              </a:cxn>
              <a:cxn ang="0">
                <a:pos x="36" y="12"/>
              </a:cxn>
              <a:cxn ang="0">
                <a:pos x="42" y="6"/>
              </a:cxn>
              <a:cxn ang="0">
                <a:pos x="36" y="0"/>
              </a:cxn>
              <a:cxn ang="0">
                <a:pos x="42" y="0"/>
              </a:cxn>
            </a:cxnLst>
            <a:rect l="0" t="0" r="r" b="b"/>
            <a:pathLst>
              <a:path w="72" h="54">
                <a:moveTo>
                  <a:pt x="42" y="0"/>
                </a:moveTo>
                <a:lnTo>
                  <a:pt x="36" y="0"/>
                </a:lnTo>
                <a:lnTo>
                  <a:pt x="30" y="0"/>
                </a:lnTo>
                <a:lnTo>
                  <a:pt x="24" y="6"/>
                </a:lnTo>
                <a:lnTo>
                  <a:pt x="18" y="6"/>
                </a:lnTo>
                <a:lnTo>
                  <a:pt x="6" y="12"/>
                </a:lnTo>
                <a:lnTo>
                  <a:pt x="0" y="18"/>
                </a:lnTo>
                <a:lnTo>
                  <a:pt x="0" y="24"/>
                </a:lnTo>
                <a:lnTo>
                  <a:pt x="0" y="30"/>
                </a:lnTo>
                <a:lnTo>
                  <a:pt x="0" y="24"/>
                </a:lnTo>
                <a:lnTo>
                  <a:pt x="6" y="30"/>
                </a:lnTo>
                <a:lnTo>
                  <a:pt x="0" y="30"/>
                </a:lnTo>
                <a:lnTo>
                  <a:pt x="0" y="36"/>
                </a:lnTo>
                <a:lnTo>
                  <a:pt x="6" y="36"/>
                </a:lnTo>
                <a:lnTo>
                  <a:pt x="12" y="42"/>
                </a:lnTo>
                <a:lnTo>
                  <a:pt x="6" y="42"/>
                </a:lnTo>
                <a:lnTo>
                  <a:pt x="12" y="42"/>
                </a:lnTo>
                <a:lnTo>
                  <a:pt x="12" y="48"/>
                </a:lnTo>
                <a:lnTo>
                  <a:pt x="18" y="48"/>
                </a:lnTo>
                <a:lnTo>
                  <a:pt x="30" y="48"/>
                </a:lnTo>
                <a:lnTo>
                  <a:pt x="36" y="42"/>
                </a:lnTo>
                <a:lnTo>
                  <a:pt x="42" y="42"/>
                </a:lnTo>
                <a:lnTo>
                  <a:pt x="42" y="48"/>
                </a:lnTo>
                <a:lnTo>
                  <a:pt x="48" y="48"/>
                </a:lnTo>
                <a:lnTo>
                  <a:pt x="54" y="54"/>
                </a:lnTo>
                <a:lnTo>
                  <a:pt x="66" y="48"/>
                </a:lnTo>
                <a:lnTo>
                  <a:pt x="66" y="54"/>
                </a:lnTo>
                <a:lnTo>
                  <a:pt x="66" y="48"/>
                </a:lnTo>
                <a:lnTo>
                  <a:pt x="72" y="48"/>
                </a:lnTo>
                <a:lnTo>
                  <a:pt x="66" y="42"/>
                </a:lnTo>
                <a:lnTo>
                  <a:pt x="72" y="42"/>
                </a:lnTo>
                <a:lnTo>
                  <a:pt x="66" y="36"/>
                </a:lnTo>
                <a:lnTo>
                  <a:pt x="72" y="36"/>
                </a:lnTo>
                <a:lnTo>
                  <a:pt x="72" y="30"/>
                </a:lnTo>
                <a:lnTo>
                  <a:pt x="72" y="24"/>
                </a:lnTo>
                <a:lnTo>
                  <a:pt x="60" y="30"/>
                </a:lnTo>
                <a:lnTo>
                  <a:pt x="66" y="30"/>
                </a:lnTo>
                <a:lnTo>
                  <a:pt x="60" y="36"/>
                </a:lnTo>
                <a:lnTo>
                  <a:pt x="60" y="30"/>
                </a:lnTo>
                <a:lnTo>
                  <a:pt x="54" y="30"/>
                </a:lnTo>
                <a:lnTo>
                  <a:pt x="54" y="36"/>
                </a:lnTo>
                <a:lnTo>
                  <a:pt x="48" y="36"/>
                </a:lnTo>
                <a:lnTo>
                  <a:pt x="42" y="36"/>
                </a:lnTo>
                <a:lnTo>
                  <a:pt x="36" y="36"/>
                </a:lnTo>
                <a:lnTo>
                  <a:pt x="24" y="36"/>
                </a:lnTo>
                <a:lnTo>
                  <a:pt x="30" y="36"/>
                </a:lnTo>
                <a:lnTo>
                  <a:pt x="24" y="36"/>
                </a:lnTo>
                <a:lnTo>
                  <a:pt x="30" y="36"/>
                </a:lnTo>
                <a:lnTo>
                  <a:pt x="30" y="30"/>
                </a:lnTo>
                <a:lnTo>
                  <a:pt x="36" y="30"/>
                </a:lnTo>
                <a:lnTo>
                  <a:pt x="36" y="24"/>
                </a:lnTo>
                <a:lnTo>
                  <a:pt x="42" y="24"/>
                </a:lnTo>
                <a:lnTo>
                  <a:pt x="48" y="24"/>
                </a:lnTo>
                <a:lnTo>
                  <a:pt x="36" y="18"/>
                </a:lnTo>
                <a:lnTo>
                  <a:pt x="30" y="18"/>
                </a:lnTo>
                <a:lnTo>
                  <a:pt x="36" y="18"/>
                </a:lnTo>
                <a:lnTo>
                  <a:pt x="36" y="12"/>
                </a:lnTo>
                <a:lnTo>
                  <a:pt x="42" y="6"/>
                </a:lnTo>
                <a:lnTo>
                  <a:pt x="36" y="0"/>
                </a:lnTo>
                <a:lnTo>
                  <a:pt x="42" y="0"/>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394" name="Freeform 393">
            <a:hlinkClick xmlns:r="http://schemas.openxmlformats.org/officeDocument/2006/relationships" r:id="rId58" tooltip="Denmark - 5,808"/>
          </xdr:cNvPr>
          <xdr:cNvSpPr>
            <a:spLocks/>
          </xdr:cNvSpPr>
        </xdr:nvSpPr>
        <xdr:spPr bwMode="auto">
          <a:xfrm>
            <a:off x="3840" y="774"/>
            <a:ext cx="12" cy="6"/>
          </a:xfrm>
          <a:custGeom>
            <a:avLst/>
            <a:gdLst/>
            <a:ahLst/>
            <a:cxnLst>
              <a:cxn ang="0">
                <a:pos x="6" y="6"/>
              </a:cxn>
              <a:cxn ang="0">
                <a:pos x="0" y="0"/>
              </a:cxn>
              <a:cxn ang="0">
                <a:pos x="12" y="0"/>
              </a:cxn>
              <a:cxn ang="0">
                <a:pos x="6" y="6"/>
              </a:cxn>
            </a:cxnLst>
            <a:rect l="0" t="0" r="r" b="b"/>
            <a:pathLst>
              <a:path w="12" h="6">
                <a:moveTo>
                  <a:pt x="6" y="6"/>
                </a:moveTo>
                <a:lnTo>
                  <a:pt x="0" y="0"/>
                </a:lnTo>
                <a:lnTo>
                  <a:pt x="12" y="0"/>
                </a:lnTo>
                <a:lnTo>
                  <a:pt x="6" y="6"/>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395" name="Freeform 394">
            <a:hlinkClick xmlns:r="http://schemas.openxmlformats.org/officeDocument/2006/relationships" r:id="rId59" tooltip="Israel - 5,893"/>
          </xdr:cNvPr>
          <xdr:cNvSpPr>
            <a:spLocks/>
          </xdr:cNvSpPr>
        </xdr:nvSpPr>
        <xdr:spPr bwMode="auto">
          <a:xfrm>
            <a:off x="4176" y="1146"/>
            <a:ext cx="18" cy="60"/>
          </a:xfrm>
          <a:custGeom>
            <a:avLst/>
            <a:gdLst/>
            <a:ahLst/>
            <a:cxnLst>
              <a:cxn ang="0">
                <a:pos x="18" y="30"/>
              </a:cxn>
              <a:cxn ang="0">
                <a:pos x="12" y="60"/>
              </a:cxn>
              <a:cxn ang="0">
                <a:pos x="6" y="60"/>
              </a:cxn>
              <a:cxn ang="0">
                <a:pos x="0" y="36"/>
              </a:cxn>
              <a:cxn ang="0">
                <a:pos x="0" y="24"/>
              </a:cxn>
              <a:cxn ang="0">
                <a:pos x="12" y="0"/>
              </a:cxn>
              <a:cxn ang="0">
                <a:pos x="18" y="0"/>
              </a:cxn>
              <a:cxn ang="0">
                <a:pos x="18" y="6"/>
              </a:cxn>
              <a:cxn ang="0">
                <a:pos x="18" y="12"/>
              </a:cxn>
              <a:cxn ang="0">
                <a:pos x="12" y="12"/>
              </a:cxn>
              <a:cxn ang="0">
                <a:pos x="12" y="24"/>
              </a:cxn>
              <a:cxn ang="0">
                <a:pos x="6" y="30"/>
              </a:cxn>
              <a:cxn ang="0">
                <a:pos x="18" y="30"/>
              </a:cxn>
            </a:cxnLst>
            <a:rect l="0" t="0" r="r" b="b"/>
            <a:pathLst>
              <a:path w="18" h="60">
                <a:moveTo>
                  <a:pt x="18" y="30"/>
                </a:moveTo>
                <a:lnTo>
                  <a:pt x="12" y="60"/>
                </a:lnTo>
                <a:lnTo>
                  <a:pt x="6" y="60"/>
                </a:lnTo>
                <a:lnTo>
                  <a:pt x="0" y="36"/>
                </a:lnTo>
                <a:lnTo>
                  <a:pt x="0" y="24"/>
                </a:lnTo>
                <a:lnTo>
                  <a:pt x="12" y="0"/>
                </a:lnTo>
                <a:lnTo>
                  <a:pt x="18" y="0"/>
                </a:lnTo>
                <a:lnTo>
                  <a:pt x="18" y="6"/>
                </a:lnTo>
                <a:lnTo>
                  <a:pt x="18" y="12"/>
                </a:lnTo>
                <a:lnTo>
                  <a:pt x="12" y="12"/>
                </a:lnTo>
                <a:lnTo>
                  <a:pt x="12" y="24"/>
                </a:lnTo>
                <a:lnTo>
                  <a:pt x="6" y="30"/>
                </a:lnTo>
                <a:lnTo>
                  <a:pt x="18" y="30"/>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396" name="Freeform 395">
            <a:hlinkClick xmlns:r="http://schemas.openxmlformats.org/officeDocument/2006/relationships" r:id="rId60" tooltip="Sweden - 6,282"/>
          </xdr:cNvPr>
          <xdr:cNvSpPr>
            <a:spLocks/>
          </xdr:cNvSpPr>
        </xdr:nvSpPr>
        <xdr:spPr bwMode="auto">
          <a:xfrm>
            <a:off x="3870" y="738"/>
            <a:ext cx="12" cy="18"/>
          </a:xfrm>
          <a:custGeom>
            <a:avLst/>
            <a:gdLst/>
            <a:ahLst/>
            <a:cxnLst>
              <a:cxn ang="0">
                <a:pos x="0" y="18"/>
              </a:cxn>
              <a:cxn ang="0">
                <a:pos x="0" y="12"/>
              </a:cxn>
              <a:cxn ang="0">
                <a:pos x="12" y="0"/>
              </a:cxn>
              <a:cxn ang="0">
                <a:pos x="0" y="18"/>
              </a:cxn>
            </a:cxnLst>
            <a:rect l="0" t="0" r="r" b="b"/>
            <a:pathLst>
              <a:path w="12" h="18">
                <a:moveTo>
                  <a:pt x="0" y="18"/>
                </a:moveTo>
                <a:lnTo>
                  <a:pt x="0" y="12"/>
                </a:lnTo>
                <a:lnTo>
                  <a:pt x="12" y="0"/>
                </a:lnTo>
                <a:lnTo>
                  <a:pt x="0" y="18"/>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397" name="Freeform 396">
            <a:hlinkClick xmlns:r="http://schemas.openxmlformats.org/officeDocument/2006/relationships" r:id="rId60" tooltip="Sweden - 6,282"/>
          </xdr:cNvPr>
          <xdr:cNvSpPr>
            <a:spLocks/>
          </xdr:cNvSpPr>
        </xdr:nvSpPr>
        <xdr:spPr bwMode="auto">
          <a:xfrm>
            <a:off x="3900" y="726"/>
            <a:ext cx="18" cy="18"/>
          </a:xfrm>
          <a:custGeom>
            <a:avLst/>
            <a:gdLst/>
            <a:ahLst/>
            <a:cxnLst>
              <a:cxn ang="0">
                <a:pos x="18" y="0"/>
              </a:cxn>
              <a:cxn ang="0">
                <a:pos x="12" y="12"/>
              </a:cxn>
              <a:cxn ang="0">
                <a:pos x="0" y="18"/>
              </a:cxn>
              <a:cxn ang="0">
                <a:pos x="6" y="18"/>
              </a:cxn>
              <a:cxn ang="0">
                <a:pos x="0" y="12"/>
              </a:cxn>
              <a:cxn ang="0">
                <a:pos x="12" y="0"/>
              </a:cxn>
              <a:cxn ang="0">
                <a:pos x="18" y="0"/>
              </a:cxn>
            </a:cxnLst>
            <a:rect l="0" t="0" r="r" b="b"/>
            <a:pathLst>
              <a:path w="18" h="18">
                <a:moveTo>
                  <a:pt x="18" y="0"/>
                </a:moveTo>
                <a:lnTo>
                  <a:pt x="12" y="12"/>
                </a:lnTo>
                <a:lnTo>
                  <a:pt x="0" y="18"/>
                </a:lnTo>
                <a:lnTo>
                  <a:pt x="6" y="18"/>
                </a:lnTo>
                <a:lnTo>
                  <a:pt x="0" y="12"/>
                </a:lnTo>
                <a:lnTo>
                  <a:pt x="12" y="0"/>
                </a:lnTo>
                <a:lnTo>
                  <a:pt x="18" y="0"/>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398" name="Freeform 397">
            <a:hlinkClick xmlns:r="http://schemas.openxmlformats.org/officeDocument/2006/relationships" r:id="rId60" tooltip="Sweden - 6,282"/>
          </xdr:cNvPr>
          <xdr:cNvSpPr>
            <a:spLocks/>
          </xdr:cNvSpPr>
        </xdr:nvSpPr>
        <xdr:spPr bwMode="auto">
          <a:xfrm>
            <a:off x="3780" y="540"/>
            <a:ext cx="222" cy="234"/>
          </a:xfrm>
          <a:custGeom>
            <a:avLst/>
            <a:gdLst/>
            <a:ahLst/>
            <a:cxnLst>
              <a:cxn ang="0">
                <a:pos x="12" y="168"/>
              </a:cxn>
              <a:cxn ang="0">
                <a:pos x="12" y="156"/>
              </a:cxn>
              <a:cxn ang="0">
                <a:pos x="18" y="138"/>
              </a:cxn>
              <a:cxn ang="0">
                <a:pos x="18" y="126"/>
              </a:cxn>
              <a:cxn ang="0">
                <a:pos x="18" y="102"/>
              </a:cxn>
              <a:cxn ang="0">
                <a:pos x="30" y="84"/>
              </a:cxn>
              <a:cxn ang="0">
                <a:pos x="54" y="78"/>
              </a:cxn>
              <a:cxn ang="0">
                <a:pos x="60" y="54"/>
              </a:cxn>
              <a:cxn ang="0">
                <a:pos x="72" y="42"/>
              </a:cxn>
              <a:cxn ang="0">
                <a:pos x="84" y="30"/>
              </a:cxn>
              <a:cxn ang="0">
                <a:pos x="114" y="18"/>
              </a:cxn>
              <a:cxn ang="0">
                <a:pos x="156" y="12"/>
              </a:cxn>
              <a:cxn ang="0">
                <a:pos x="156" y="0"/>
              </a:cxn>
              <a:cxn ang="0">
                <a:pos x="198" y="12"/>
              </a:cxn>
              <a:cxn ang="0">
                <a:pos x="210" y="24"/>
              </a:cxn>
              <a:cxn ang="0">
                <a:pos x="222" y="36"/>
              </a:cxn>
              <a:cxn ang="0">
                <a:pos x="204" y="54"/>
              </a:cxn>
              <a:cxn ang="0">
                <a:pos x="192" y="60"/>
              </a:cxn>
              <a:cxn ang="0">
                <a:pos x="180" y="60"/>
              </a:cxn>
              <a:cxn ang="0">
                <a:pos x="180" y="66"/>
              </a:cxn>
              <a:cxn ang="0">
                <a:pos x="168" y="72"/>
              </a:cxn>
              <a:cxn ang="0">
                <a:pos x="168" y="90"/>
              </a:cxn>
              <a:cxn ang="0">
                <a:pos x="132" y="96"/>
              </a:cxn>
              <a:cxn ang="0">
                <a:pos x="114" y="102"/>
              </a:cxn>
              <a:cxn ang="0">
                <a:pos x="114" y="114"/>
              </a:cxn>
              <a:cxn ang="0">
                <a:pos x="102" y="126"/>
              </a:cxn>
              <a:cxn ang="0">
                <a:pos x="102" y="132"/>
              </a:cxn>
              <a:cxn ang="0">
                <a:pos x="114" y="144"/>
              </a:cxn>
              <a:cxn ang="0">
                <a:pos x="132" y="150"/>
              </a:cxn>
              <a:cxn ang="0">
                <a:pos x="138" y="156"/>
              </a:cxn>
              <a:cxn ang="0">
                <a:pos x="108" y="156"/>
              </a:cxn>
              <a:cxn ang="0">
                <a:pos x="84" y="162"/>
              </a:cxn>
              <a:cxn ang="0">
                <a:pos x="108" y="162"/>
              </a:cxn>
              <a:cxn ang="0">
                <a:pos x="126" y="168"/>
              </a:cxn>
              <a:cxn ang="0">
                <a:pos x="114" y="174"/>
              </a:cxn>
              <a:cxn ang="0">
                <a:pos x="102" y="180"/>
              </a:cxn>
              <a:cxn ang="0">
                <a:pos x="96" y="186"/>
              </a:cxn>
              <a:cxn ang="0">
                <a:pos x="90" y="186"/>
              </a:cxn>
              <a:cxn ang="0">
                <a:pos x="90" y="198"/>
              </a:cxn>
              <a:cxn ang="0">
                <a:pos x="60" y="216"/>
              </a:cxn>
              <a:cxn ang="0">
                <a:pos x="54" y="222"/>
              </a:cxn>
              <a:cxn ang="0">
                <a:pos x="42" y="234"/>
              </a:cxn>
              <a:cxn ang="0">
                <a:pos x="36" y="228"/>
              </a:cxn>
              <a:cxn ang="0">
                <a:pos x="24" y="216"/>
              </a:cxn>
              <a:cxn ang="0">
                <a:pos x="18" y="198"/>
              </a:cxn>
              <a:cxn ang="0">
                <a:pos x="18" y="186"/>
              </a:cxn>
              <a:cxn ang="0">
                <a:pos x="6" y="180"/>
              </a:cxn>
            </a:cxnLst>
            <a:rect l="0" t="0" r="r" b="b"/>
            <a:pathLst>
              <a:path w="222" h="234">
                <a:moveTo>
                  <a:pt x="6" y="168"/>
                </a:moveTo>
                <a:lnTo>
                  <a:pt x="12" y="174"/>
                </a:lnTo>
                <a:lnTo>
                  <a:pt x="12" y="168"/>
                </a:lnTo>
                <a:lnTo>
                  <a:pt x="12" y="162"/>
                </a:lnTo>
                <a:lnTo>
                  <a:pt x="18" y="156"/>
                </a:lnTo>
                <a:lnTo>
                  <a:pt x="12" y="156"/>
                </a:lnTo>
                <a:lnTo>
                  <a:pt x="24" y="150"/>
                </a:lnTo>
                <a:lnTo>
                  <a:pt x="24" y="144"/>
                </a:lnTo>
                <a:lnTo>
                  <a:pt x="18" y="138"/>
                </a:lnTo>
                <a:lnTo>
                  <a:pt x="24" y="132"/>
                </a:lnTo>
                <a:lnTo>
                  <a:pt x="30" y="132"/>
                </a:lnTo>
                <a:lnTo>
                  <a:pt x="18" y="126"/>
                </a:lnTo>
                <a:lnTo>
                  <a:pt x="24" y="114"/>
                </a:lnTo>
                <a:lnTo>
                  <a:pt x="18" y="108"/>
                </a:lnTo>
                <a:lnTo>
                  <a:pt x="18" y="102"/>
                </a:lnTo>
                <a:lnTo>
                  <a:pt x="18" y="96"/>
                </a:lnTo>
                <a:lnTo>
                  <a:pt x="18" y="90"/>
                </a:lnTo>
                <a:lnTo>
                  <a:pt x="30" y="84"/>
                </a:lnTo>
                <a:lnTo>
                  <a:pt x="48" y="84"/>
                </a:lnTo>
                <a:lnTo>
                  <a:pt x="54" y="84"/>
                </a:lnTo>
                <a:lnTo>
                  <a:pt x="54" y="78"/>
                </a:lnTo>
                <a:lnTo>
                  <a:pt x="48" y="78"/>
                </a:lnTo>
                <a:lnTo>
                  <a:pt x="60" y="66"/>
                </a:lnTo>
                <a:lnTo>
                  <a:pt x="60" y="54"/>
                </a:lnTo>
                <a:lnTo>
                  <a:pt x="60" y="48"/>
                </a:lnTo>
                <a:lnTo>
                  <a:pt x="78" y="48"/>
                </a:lnTo>
                <a:lnTo>
                  <a:pt x="72" y="42"/>
                </a:lnTo>
                <a:lnTo>
                  <a:pt x="90" y="36"/>
                </a:lnTo>
                <a:lnTo>
                  <a:pt x="90" y="30"/>
                </a:lnTo>
                <a:lnTo>
                  <a:pt x="84" y="30"/>
                </a:lnTo>
                <a:lnTo>
                  <a:pt x="96" y="18"/>
                </a:lnTo>
                <a:lnTo>
                  <a:pt x="108" y="18"/>
                </a:lnTo>
                <a:lnTo>
                  <a:pt x="114" y="18"/>
                </a:lnTo>
                <a:lnTo>
                  <a:pt x="120" y="12"/>
                </a:lnTo>
                <a:lnTo>
                  <a:pt x="150" y="12"/>
                </a:lnTo>
                <a:lnTo>
                  <a:pt x="156" y="12"/>
                </a:lnTo>
                <a:lnTo>
                  <a:pt x="150" y="12"/>
                </a:lnTo>
                <a:lnTo>
                  <a:pt x="156" y="6"/>
                </a:lnTo>
                <a:lnTo>
                  <a:pt x="156" y="0"/>
                </a:lnTo>
                <a:lnTo>
                  <a:pt x="162" y="0"/>
                </a:lnTo>
                <a:lnTo>
                  <a:pt x="186" y="12"/>
                </a:lnTo>
                <a:lnTo>
                  <a:pt x="198" y="12"/>
                </a:lnTo>
                <a:lnTo>
                  <a:pt x="216" y="18"/>
                </a:lnTo>
                <a:lnTo>
                  <a:pt x="210" y="18"/>
                </a:lnTo>
                <a:lnTo>
                  <a:pt x="210" y="24"/>
                </a:lnTo>
                <a:lnTo>
                  <a:pt x="216" y="30"/>
                </a:lnTo>
                <a:lnTo>
                  <a:pt x="210" y="30"/>
                </a:lnTo>
                <a:lnTo>
                  <a:pt x="222" y="36"/>
                </a:lnTo>
                <a:lnTo>
                  <a:pt x="216" y="48"/>
                </a:lnTo>
                <a:lnTo>
                  <a:pt x="222" y="54"/>
                </a:lnTo>
                <a:lnTo>
                  <a:pt x="204" y="54"/>
                </a:lnTo>
                <a:lnTo>
                  <a:pt x="198" y="54"/>
                </a:lnTo>
                <a:lnTo>
                  <a:pt x="192" y="54"/>
                </a:lnTo>
                <a:lnTo>
                  <a:pt x="192" y="60"/>
                </a:lnTo>
                <a:lnTo>
                  <a:pt x="180" y="54"/>
                </a:lnTo>
                <a:lnTo>
                  <a:pt x="192" y="60"/>
                </a:lnTo>
                <a:lnTo>
                  <a:pt x="180" y="60"/>
                </a:lnTo>
                <a:lnTo>
                  <a:pt x="180" y="66"/>
                </a:lnTo>
                <a:lnTo>
                  <a:pt x="174" y="66"/>
                </a:lnTo>
                <a:lnTo>
                  <a:pt x="180" y="66"/>
                </a:lnTo>
                <a:lnTo>
                  <a:pt x="168" y="72"/>
                </a:lnTo>
                <a:lnTo>
                  <a:pt x="174" y="72"/>
                </a:lnTo>
                <a:lnTo>
                  <a:pt x="168" y="72"/>
                </a:lnTo>
                <a:lnTo>
                  <a:pt x="180" y="78"/>
                </a:lnTo>
                <a:lnTo>
                  <a:pt x="168" y="84"/>
                </a:lnTo>
                <a:lnTo>
                  <a:pt x="168" y="90"/>
                </a:lnTo>
                <a:lnTo>
                  <a:pt x="144" y="96"/>
                </a:lnTo>
                <a:lnTo>
                  <a:pt x="138" y="96"/>
                </a:lnTo>
                <a:lnTo>
                  <a:pt x="132" y="96"/>
                </a:lnTo>
                <a:lnTo>
                  <a:pt x="126" y="102"/>
                </a:lnTo>
                <a:lnTo>
                  <a:pt x="120" y="108"/>
                </a:lnTo>
                <a:lnTo>
                  <a:pt x="114" y="102"/>
                </a:lnTo>
                <a:lnTo>
                  <a:pt x="120" y="108"/>
                </a:lnTo>
                <a:lnTo>
                  <a:pt x="108" y="108"/>
                </a:lnTo>
                <a:lnTo>
                  <a:pt x="114" y="114"/>
                </a:lnTo>
                <a:lnTo>
                  <a:pt x="108" y="120"/>
                </a:lnTo>
                <a:lnTo>
                  <a:pt x="108" y="126"/>
                </a:lnTo>
                <a:lnTo>
                  <a:pt x="102" y="126"/>
                </a:lnTo>
                <a:lnTo>
                  <a:pt x="108" y="126"/>
                </a:lnTo>
                <a:lnTo>
                  <a:pt x="102" y="126"/>
                </a:lnTo>
                <a:lnTo>
                  <a:pt x="102" y="132"/>
                </a:lnTo>
                <a:lnTo>
                  <a:pt x="102" y="138"/>
                </a:lnTo>
                <a:lnTo>
                  <a:pt x="108" y="144"/>
                </a:lnTo>
                <a:lnTo>
                  <a:pt x="114" y="144"/>
                </a:lnTo>
                <a:lnTo>
                  <a:pt x="120" y="144"/>
                </a:lnTo>
                <a:lnTo>
                  <a:pt x="126" y="150"/>
                </a:lnTo>
                <a:lnTo>
                  <a:pt x="132" y="150"/>
                </a:lnTo>
                <a:lnTo>
                  <a:pt x="138" y="156"/>
                </a:lnTo>
                <a:lnTo>
                  <a:pt x="132" y="156"/>
                </a:lnTo>
                <a:lnTo>
                  <a:pt x="138" y="156"/>
                </a:lnTo>
                <a:lnTo>
                  <a:pt x="120" y="162"/>
                </a:lnTo>
                <a:lnTo>
                  <a:pt x="114" y="162"/>
                </a:lnTo>
                <a:lnTo>
                  <a:pt x="108" y="156"/>
                </a:lnTo>
                <a:lnTo>
                  <a:pt x="108" y="162"/>
                </a:lnTo>
                <a:lnTo>
                  <a:pt x="96" y="162"/>
                </a:lnTo>
                <a:lnTo>
                  <a:pt x="84" y="162"/>
                </a:lnTo>
                <a:lnTo>
                  <a:pt x="102" y="162"/>
                </a:lnTo>
                <a:lnTo>
                  <a:pt x="96" y="162"/>
                </a:lnTo>
                <a:lnTo>
                  <a:pt x="108" y="162"/>
                </a:lnTo>
                <a:lnTo>
                  <a:pt x="120" y="162"/>
                </a:lnTo>
                <a:lnTo>
                  <a:pt x="126" y="162"/>
                </a:lnTo>
                <a:lnTo>
                  <a:pt x="126" y="168"/>
                </a:lnTo>
                <a:lnTo>
                  <a:pt x="114" y="174"/>
                </a:lnTo>
                <a:lnTo>
                  <a:pt x="114" y="168"/>
                </a:lnTo>
                <a:lnTo>
                  <a:pt x="114" y="174"/>
                </a:lnTo>
                <a:lnTo>
                  <a:pt x="108" y="174"/>
                </a:lnTo>
                <a:lnTo>
                  <a:pt x="90" y="174"/>
                </a:lnTo>
                <a:lnTo>
                  <a:pt x="102" y="180"/>
                </a:lnTo>
                <a:lnTo>
                  <a:pt x="90" y="180"/>
                </a:lnTo>
                <a:lnTo>
                  <a:pt x="96" y="180"/>
                </a:lnTo>
                <a:lnTo>
                  <a:pt x="96" y="186"/>
                </a:lnTo>
                <a:lnTo>
                  <a:pt x="90" y="186"/>
                </a:lnTo>
                <a:lnTo>
                  <a:pt x="96" y="192"/>
                </a:lnTo>
                <a:lnTo>
                  <a:pt x="90" y="186"/>
                </a:lnTo>
                <a:lnTo>
                  <a:pt x="96" y="192"/>
                </a:lnTo>
                <a:lnTo>
                  <a:pt x="96" y="198"/>
                </a:lnTo>
                <a:lnTo>
                  <a:pt x="90" y="198"/>
                </a:lnTo>
                <a:lnTo>
                  <a:pt x="96" y="204"/>
                </a:lnTo>
                <a:lnTo>
                  <a:pt x="84" y="216"/>
                </a:lnTo>
                <a:lnTo>
                  <a:pt x="60" y="216"/>
                </a:lnTo>
                <a:lnTo>
                  <a:pt x="60" y="222"/>
                </a:lnTo>
                <a:lnTo>
                  <a:pt x="60" y="216"/>
                </a:lnTo>
                <a:lnTo>
                  <a:pt x="54" y="222"/>
                </a:lnTo>
                <a:lnTo>
                  <a:pt x="60" y="228"/>
                </a:lnTo>
                <a:lnTo>
                  <a:pt x="54" y="228"/>
                </a:lnTo>
                <a:lnTo>
                  <a:pt x="42" y="234"/>
                </a:lnTo>
                <a:lnTo>
                  <a:pt x="36" y="228"/>
                </a:lnTo>
                <a:lnTo>
                  <a:pt x="30" y="228"/>
                </a:lnTo>
                <a:lnTo>
                  <a:pt x="36" y="228"/>
                </a:lnTo>
                <a:lnTo>
                  <a:pt x="24" y="216"/>
                </a:lnTo>
                <a:lnTo>
                  <a:pt x="30" y="216"/>
                </a:lnTo>
                <a:lnTo>
                  <a:pt x="24" y="216"/>
                </a:lnTo>
                <a:lnTo>
                  <a:pt x="30" y="210"/>
                </a:lnTo>
                <a:lnTo>
                  <a:pt x="24" y="204"/>
                </a:lnTo>
                <a:lnTo>
                  <a:pt x="18" y="198"/>
                </a:lnTo>
                <a:lnTo>
                  <a:pt x="18" y="192"/>
                </a:lnTo>
                <a:lnTo>
                  <a:pt x="12" y="192"/>
                </a:lnTo>
                <a:lnTo>
                  <a:pt x="18" y="186"/>
                </a:lnTo>
                <a:lnTo>
                  <a:pt x="12" y="180"/>
                </a:lnTo>
                <a:lnTo>
                  <a:pt x="6" y="186"/>
                </a:lnTo>
                <a:lnTo>
                  <a:pt x="6" y="180"/>
                </a:lnTo>
                <a:lnTo>
                  <a:pt x="0" y="168"/>
                </a:lnTo>
                <a:lnTo>
                  <a:pt x="6" y="168"/>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399" name="Freeform 398">
            <a:hlinkClick xmlns:r="http://schemas.openxmlformats.org/officeDocument/2006/relationships" r:id="rId61" tooltip="Tunisia - 6,287"/>
          </xdr:cNvPr>
          <xdr:cNvSpPr>
            <a:spLocks/>
          </xdr:cNvSpPr>
        </xdr:nvSpPr>
        <xdr:spPr bwMode="auto">
          <a:xfrm>
            <a:off x="3720" y="1074"/>
            <a:ext cx="72" cy="120"/>
          </a:xfrm>
          <a:custGeom>
            <a:avLst/>
            <a:gdLst/>
            <a:ahLst/>
            <a:cxnLst>
              <a:cxn ang="0">
                <a:pos x="66" y="72"/>
              </a:cxn>
              <a:cxn ang="0">
                <a:pos x="72" y="84"/>
              </a:cxn>
              <a:cxn ang="0">
                <a:pos x="48" y="96"/>
              </a:cxn>
              <a:cxn ang="0">
                <a:pos x="42" y="102"/>
              </a:cxn>
              <a:cxn ang="0">
                <a:pos x="48" y="108"/>
              </a:cxn>
              <a:cxn ang="0">
                <a:pos x="48" y="114"/>
              </a:cxn>
              <a:cxn ang="0">
                <a:pos x="42" y="120"/>
              </a:cxn>
              <a:cxn ang="0">
                <a:pos x="36" y="120"/>
              </a:cxn>
              <a:cxn ang="0">
                <a:pos x="30" y="90"/>
              </a:cxn>
              <a:cxn ang="0">
                <a:pos x="12" y="84"/>
              </a:cxn>
              <a:cxn ang="0">
                <a:pos x="12" y="78"/>
              </a:cxn>
              <a:cxn ang="0">
                <a:pos x="6" y="72"/>
              </a:cxn>
              <a:cxn ang="0">
                <a:pos x="0" y="60"/>
              </a:cxn>
              <a:cxn ang="0">
                <a:pos x="0" y="54"/>
              </a:cxn>
              <a:cxn ang="0">
                <a:pos x="12" y="48"/>
              </a:cxn>
              <a:cxn ang="0">
                <a:pos x="18" y="36"/>
              </a:cxn>
              <a:cxn ang="0">
                <a:pos x="12" y="24"/>
              </a:cxn>
              <a:cxn ang="0">
                <a:pos x="18" y="18"/>
              </a:cxn>
              <a:cxn ang="0">
                <a:pos x="12" y="18"/>
              </a:cxn>
              <a:cxn ang="0">
                <a:pos x="18" y="12"/>
              </a:cxn>
              <a:cxn ang="0">
                <a:pos x="36" y="0"/>
              </a:cxn>
              <a:cxn ang="0">
                <a:pos x="42" y="0"/>
              </a:cxn>
              <a:cxn ang="0">
                <a:pos x="42" y="6"/>
              </a:cxn>
              <a:cxn ang="0">
                <a:pos x="42" y="0"/>
              </a:cxn>
              <a:cxn ang="0">
                <a:pos x="48" y="6"/>
              </a:cxn>
              <a:cxn ang="0">
                <a:pos x="42" y="6"/>
              </a:cxn>
              <a:cxn ang="0">
                <a:pos x="48" y="12"/>
              </a:cxn>
              <a:cxn ang="0">
                <a:pos x="60" y="6"/>
              </a:cxn>
              <a:cxn ang="0">
                <a:pos x="60" y="12"/>
              </a:cxn>
              <a:cxn ang="0">
                <a:pos x="54" y="18"/>
              </a:cxn>
              <a:cxn ang="0">
                <a:pos x="54" y="24"/>
              </a:cxn>
              <a:cxn ang="0">
                <a:pos x="54" y="30"/>
              </a:cxn>
              <a:cxn ang="0">
                <a:pos x="60" y="30"/>
              </a:cxn>
              <a:cxn ang="0">
                <a:pos x="60" y="36"/>
              </a:cxn>
              <a:cxn ang="0">
                <a:pos x="54" y="48"/>
              </a:cxn>
              <a:cxn ang="0">
                <a:pos x="42" y="54"/>
              </a:cxn>
              <a:cxn ang="0">
                <a:pos x="48" y="66"/>
              </a:cxn>
              <a:cxn ang="0">
                <a:pos x="54" y="66"/>
              </a:cxn>
              <a:cxn ang="0">
                <a:pos x="60" y="66"/>
              </a:cxn>
              <a:cxn ang="0">
                <a:pos x="66" y="72"/>
              </a:cxn>
            </a:cxnLst>
            <a:rect l="0" t="0" r="r" b="b"/>
            <a:pathLst>
              <a:path w="72" h="120">
                <a:moveTo>
                  <a:pt x="66" y="72"/>
                </a:moveTo>
                <a:lnTo>
                  <a:pt x="72" y="84"/>
                </a:lnTo>
                <a:lnTo>
                  <a:pt x="48" y="96"/>
                </a:lnTo>
                <a:lnTo>
                  <a:pt x="42" y="102"/>
                </a:lnTo>
                <a:lnTo>
                  <a:pt x="48" y="108"/>
                </a:lnTo>
                <a:lnTo>
                  <a:pt x="48" y="114"/>
                </a:lnTo>
                <a:lnTo>
                  <a:pt x="42" y="120"/>
                </a:lnTo>
                <a:lnTo>
                  <a:pt x="36" y="120"/>
                </a:lnTo>
                <a:lnTo>
                  <a:pt x="30" y="90"/>
                </a:lnTo>
                <a:lnTo>
                  <a:pt x="12" y="84"/>
                </a:lnTo>
                <a:lnTo>
                  <a:pt x="12" y="78"/>
                </a:lnTo>
                <a:lnTo>
                  <a:pt x="6" y="72"/>
                </a:lnTo>
                <a:lnTo>
                  <a:pt x="0" y="60"/>
                </a:lnTo>
                <a:lnTo>
                  <a:pt x="0" y="54"/>
                </a:lnTo>
                <a:lnTo>
                  <a:pt x="12" y="48"/>
                </a:lnTo>
                <a:lnTo>
                  <a:pt x="18" y="36"/>
                </a:lnTo>
                <a:lnTo>
                  <a:pt x="12" y="24"/>
                </a:lnTo>
                <a:lnTo>
                  <a:pt x="18" y="18"/>
                </a:lnTo>
                <a:lnTo>
                  <a:pt x="12" y="18"/>
                </a:lnTo>
                <a:lnTo>
                  <a:pt x="18" y="12"/>
                </a:lnTo>
                <a:lnTo>
                  <a:pt x="36" y="0"/>
                </a:lnTo>
                <a:lnTo>
                  <a:pt x="42" y="0"/>
                </a:lnTo>
                <a:lnTo>
                  <a:pt x="42" y="6"/>
                </a:lnTo>
                <a:lnTo>
                  <a:pt x="42" y="0"/>
                </a:lnTo>
                <a:lnTo>
                  <a:pt x="48" y="6"/>
                </a:lnTo>
                <a:lnTo>
                  <a:pt x="42" y="6"/>
                </a:lnTo>
                <a:lnTo>
                  <a:pt x="48" y="12"/>
                </a:lnTo>
                <a:lnTo>
                  <a:pt x="60" y="6"/>
                </a:lnTo>
                <a:lnTo>
                  <a:pt x="60" y="12"/>
                </a:lnTo>
                <a:lnTo>
                  <a:pt x="54" y="18"/>
                </a:lnTo>
                <a:lnTo>
                  <a:pt x="54" y="24"/>
                </a:lnTo>
                <a:lnTo>
                  <a:pt x="54" y="30"/>
                </a:lnTo>
                <a:lnTo>
                  <a:pt x="60" y="30"/>
                </a:lnTo>
                <a:lnTo>
                  <a:pt x="60" y="36"/>
                </a:lnTo>
                <a:lnTo>
                  <a:pt x="54" y="48"/>
                </a:lnTo>
                <a:lnTo>
                  <a:pt x="42" y="54"/>
                </a:lnTo>
                <a:lnTo>
                  <a:pt x="48" y="66"/>
                </a:lnTo>
                <a:lnTo>
                  <a:pt x="54" y="66"/>
                </a:lnTo>
                <a:lnTo>
                  <a:pt x="60" y="66"/>
                </a:lnTo>
                <a:lnTo>
                  <a:pt x="66" y="72"/>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400" name="Freeform 399">
            <a:hlinkClick xmlns:r="http://schemas.openxmlformats.org/officeDocument/2006/relationships" r:id="rId62" tooltip="Ireland - 6,916"/>
          </xdr:cNvPr>
          <xdr:cNvSpPr>
            <a:spLocks/>
          </xdr:cNvSpPr>
        </xdr:nvSpPr>
        <xdr:spPr bwMode="auto">
          <a:xfrm>
            <a:off x="3414" y="768"/>
            <a:ext cx="78" cy="72"/>
          </a:xfrm>
          <a:custGeom>
            <a:avLst/>
            <a:gdLst/>
            <a:ahLst/>
            <a:cxnLst>
              <a:cxn ang="0">
                <a:pos x="72" y="24"/>
              </a:cxn>
              <a:cxn ang="0">
                <a:pos x="78" y="24"/>
              </a:cxn>
              <a:cxn ang="0">
                <a:pos x="72" y="30"/>
              </a:cxn>
              <a:cxn ang="0">
                <a:pos x="78" y="36"/>
              </a:cxn>
              <a:cxn ang="0">
                <a:pos x="78" y="42"/>
              </a:cxn>
              <a:cxn ang="0">
                <a:pos x="78" y="48"/>
              </a:cxn>
              <a:cxn ang="0">
                <a:pos x="72" y="54"/>
              </a:cxn>
              <a:cxn ang="0">
                <a:pos x="60" y="54"/>
              </a:cxn>
              <a:cxn ang="0">
                <a:pos x="60" y="60"/>
              </a:cxn>
              <a:cxn ang="0">
                <a:pos x="54" y="60"/>
              </a:cxn>
              <a:cxn ang="0">
                <a:pos x="42" y="66"/>
              </a:cxn>
              <a:cxn ang="0">
                <a:pos x="36" y="60"/>
              </a:cxn>
              <a:cxn ang="0">
                <a:pos x="42" y="66"/>
              </a:cxn>
              <a:cxn ang="0">
                <a:pos x="30" y="66"/>
              </a:cxn>
              <a:cxn ang="0">
                <a:pos x="12" y="72"/>
              </a:cxn>
              <a:cxn ang="0">
                <a:pos x="18" y="66"/>
              </a:cxn>
              <a:cxn ang="0">
                <a:pos x="12" y="66"/>
              </a:cxn>
              <a:cxn ang="0">
                <a:pos x="18" y="60"/>
              </a:cxn>
              <a:cxn ang="0">
                <a:pos x="6" y="66"/>
              </a:cxn>
              <a:cxn ang="0">
                <a:pos x="6" y="60"/>
              </a:cxn>
              <a:cxn ang="0">
                <a:pos x="12" y="60"/>
              </a:cxn>
              <a:cxn ang="0">
                <a:pos x="0" y="54"/>
              </a:cxn>
              <a:cxn ang="0">
                <a:pos x="18" y="54"/>
              </a:cxn>
              <a:cxn ang="0">
                <a:pos x="12" y="54"/>
              </a:cxn>
              <a:cxn ang="0">
                <a:pos x="18" y="48"/>
              </a:cxn>
              <a:cxn ang="0">
                <a:pos x="30" y="48"/>
              </a:cxn>
              <a:cxn ang="0">
                <a:pos x="12" y="48"/>
              </a:cxn>
              <a:cxn ang="0">
                <a:pos x="18" y="48"/>
              </a:cxn>
              <a:cxn ang="0">
                <a:pos x="24" y="42"/>
              </a:cxn>
              <a:cxn ang="0">
                <a:pos x="30" y="42"/>
              </a:cxn>
              <a:cxn ang="0">
                <a:pos x="30" y="36"/>
              </a:cxn>
              <a:cxn ang="0">
                <a:pos x="18" y="42"/>
              </a:cxn>
              <a:cxn ang="0">
                <a:pos x="18" y="36"/>
              </a:cxn>
              <a:cxn ang="0">
                <a:pos x="6" y="36"/>
              </a:cxn>
              <a:cxn ang="0">
                <a:pos x="18" y="36"/>
              </a:cxn>
              <a:cxn ang="0">
                <a:pos x="12" y="30"/>
              </a:cxn>
              <a:cxn ang="0">
                <a:pos x="18" y="30"/>
              </a:cxn>
              <a:cxn ang="0">
                <a:pos x="12" y="30"/>
              </a:cxn>
              <a:cxn ang="0">
                <a:pos x="12" y="24"/>
              </a:cxn>
              <a:cxn ang="0">
                <a:pos x="36" y="24"/>
              </a:cxn>
              <a:cxn ang="0">
                <a:pos x="30" y="18"/>
              </a:cxn>
              <a:cxn ang="0">
                <a:pos x="42" y="18"/>
              </a:cxn>
              <a:cxn ang="0">
                <a:pos x="30" y="12"/>
              </a:cxn>
              <a:cxn ang="0">
                <a:pos x="36" y="12"/>
              </a:cxn>
              <a:cxn ang="0">
                <a:pos x="42" y="6"/>
              </a:cxn>
              <a:cxn ang="0">
                <a:pos x="48" y="6"/>
              </a:cxn>
              <a:cxn ang="0">
                <a:pos x="54" y="6"/>
              </a:cxn>
              <a:cxn ang="0">
                <a:pos x="48" y="12"/>
              </a:cxn>
              <a:cxn ang="0">
                <a:pos x="54" y="6"/>
              </a:cxn>
              <a:cxn ang="0">
                <a:pos x="54" y="0"/>
              </a:cxn>
              <a:cxn ang="0">
                <a:pos x="66" y="6"/>
              </a:cxn>
              <a:cxn ang="0">
                <a:pos x="54" y="6"/>
              </a:cxn>
              <a:cxn ang="0">
                <a:pos x="54" y="12"/>
              </a:cxn>
              <a:cxn ang="0">
                <a:pos x="48" y="12"/>
              </a:cxn>
              <a:cxn ang="0">
                <a:pos x="48" y="18"/>
              </a:cxn>
              <a:cxn ang="0">
                <a:pos x="42" y="18"/>
              </a:cxn>
              <a:cxn ang="0">
                <a:pos x="54" y="24"/>
              </a:cxn>
              <a:cxn ang="0">
                <a:pos x="60" y="18"/>
              </a:cxn>
              <a:cxn ang="0">
                <a:pos x="66" y="24"/>
              </a:cxn>
              <a:cxn ang="0">
                <a:pos x="72" y="24"/>
              </a:cxn>
            </a:cxnLst>
            <a:rect l="0" t="0" r="r" b="b"/>
            <a:pathLst>
              <a:path w="78" h="72">
                <a:moveTo>
                  <a:pt x="72" y="24"/>
                </a:moveTo>
                <a:lnTo>
                  <a:pt x="78" y="24"/>
                </a:lnTo>
                <a:lnTo>
                  <a:pt x="72" y="30"/>
                </a:lnTo>
                <a:lnTo>
                  <a:pt x="78" y="36"/>
                </a:lnTo>
                <a:lnTo>
                  <a:pt x="78" y="42"/>
                </a:lnTo>
                <a:lnTo>
                  <a:pt x="78" y="48"/>
                </a:lnTo>
                <a:lnTo>
                  <a:pt x="72" y="54"/>
                </a:lnTo>
                <a:lnTo>
                  <a:pt x="60" y="54"/>
                </a:lnTo>
                <a:lnTo>
                  <a:pt x="60" y="60"/>
                </a:lnTo>
                <a:lnTo>
                  <a:pt x="54" y="60"/>
                </a:lnTo>
                <a:lnTo>
                  <a:pt x="42" y="66"/>
                </a:lnTo>
                <a:lnTo>
                  <a:pt x="36" y="60"/>
                </a:lnTo>
                <a:lnTo>
                  <a:pt x="42" y="66"/>
                </a:lnTo>
                <a:lnTo>
                  <a:pt x="30" y="66"/>
                </a:lnTo>
                <a:lnTo>
                  <a:pt x="12" y="72"/>
                </a:lnTo>
                <a:lnTo>
                  <a:pt x="18" y="66"/>
                </a:lnTo>
                <a:lnTo>
                  <a:pt x="12" y="66"/>
                </a:lnTo>
                <a:lnTo>
                  <a:pt x="18" y="60"/>
                </a:lnTo>
                <a:lnTo>
                  <a:pt x="6" y="66"/>
                </a:lnTo>
                <a:lnTo>
                  <a:pt x="6" y="60"/>
                </a:lnTo>
                <a:lnTo>
                  <a:pt x="12" y="60"/>
                </a:lnTo>
                <a:lnTo>
                  <a:pt x="0" y="54"/>
                </a:lnTo>
                <a:lnTo>
                  <a:pt x="18" y="54"/>
                </a:lnTo>
                <a:lnTo>
                  <a:pt x="12" y="54"/>
                </a:lnTo>
                <a:lnTo>
                  <a:pt x="18" y="48"/>
                </a:lnTo>
                <a:lnTo>
                  <a:pt x="30" y="48"/>
                </a:lnTo>
                <a:lnTo>
                  <a:pt x="12" y="48"/>
                </a:lnTo>
                <a:lnTo>
                  <a:pt x="18" y="48"/>
                </a:lnTo>
                <a:lnTo>
                  <a:pt x="24" y="42"/>
                </a:lnTo>
                <a:lnTo>
                  <a:pt x="30" y="42"/>
                </a:lnTo>
                <a:lnTo>
                  <a:pt x="30" y="36"/>
                </a:lnTo>
                <a:lnTo>
                  <a:pt x="18" y="42"/>
                </a:lnTo>
                <a:lnTo>
                  <a:pt x="18" y="36"/>
                </a:lnTo>
                <a:lnTo>
                  <a:pt x="6" y="36"/>
                </a:lnTo>
                <a:lnTo>
                  <a:pt x="18" y="36"/>
                </a:lnTo>
                <a:lnTo>
                  <a:pt x="12" y="30"/>
                </a:lnTo>
                <a:lnTo>
                  <a:pt x="18" y="30"/>
                </a:lnTo>
                <a:lnTo>
                  <a:pt x="12" y="30"/>
                </a:lnTo>
                <a:lnTo>
                  <a:pt x="12" y="24"/>
                </a:lnTo>
                <a:lnTo>
                  <a:pt x="36" y="24"/>
                </a:lnTo>
                <a:lnTo>
                  <a:pt x="30" y="18"/>
                </a:lnTo>
                <a:lnTo>
                  <a:pt x="42" y="18"/>
                </a:lnTo>
                <a:lnTo>
                  <a:pt x="30" y="12"/>
                </a:lnTo>
                <a:lnTo>
                  <a:pt x="36" y="12"/>
                </a:lnTo>
                <a:lnTo>
                  <a:pt x="42" y="6"/>
                </a:lnTo>
                <a:lnTo>
                  <a:pt x="48" y="6"/>
                </a:lnTo>
                <a:lnTo>
                  <a:pt x="54" y="6"/>
                </a:lnTo>
                <a:lnTo>
                  <a:pt x="48" y="12"/>
                </a:lnTo>
                <a:lnTo>
                  <a:pt x="54" y="6"/>
                </a:lnTo>
                <a:lnTo>
                  <a:pt x="54" y="0"/>
                </a:lnTo>
                <a:lnTo>
                  <a:pt x="66" y="6"/>
                </a:lnTo>
                <a:lnTo>
                  <a:pt x="54" y="6"/>
                </a:lnTo>
                <a:lnTo>
                  <a:pt x="54" y="12"/>
                </a:lnTo>
                <a:lnTo>
                  <a:pt x="48" y="12"/>
                </a:lnTo>
                <a:lnTo>
                  <a:pt x="48" y="18"/>
                </a:lnTo>
                <a:lnTo>
                  <a:pt x="42" y="18"/>
                </a:lnTo>
                <a:lnTo>
                  <a:pt x="54" y="24"/>
                </a:lnTo>
                <a:lnTo>
                  <a:pt x="60" y="18"/>
                </a:lnTo>
                <a:lnTo>
                  <a:pt x="66" y="24"/>
                </a:lnTo>
                <a:lnTo>
                  <a:pt x="72" y="24"/>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401" name="Freeform 400">
            <a:hlinkClick xmlns:r="http://schemas.openxmlformats.org/officeDocument/2006/relationships" r:id="rId63" tooltip="Ukraine - 7,149"/>
          </xdr:cNvPr>
          <xdr:cNvSpPr>
            <a:spLocks/>
          </xdr:cNvSpPr>
        </xdr:nvSpPr>
        <xdr:spPr bwMode="auto">
          <a:xfrm>
            <a:off x="3972" y="822"/>
            <a:ext cx="300" cy="132"/>
          </a:xfrm>
          <a:custGeom>
            <a:avLst/>
            <a:gdLst/>
            <a:ahLst/>
            <a:cxnLst>
              <a:cxn ang="0">
                <a:pos x="204" y="108"/>
              </a:cxn>
              <a:cxn ang="0">
                <a:pos x="192" y="102"/>
              </a:cxn>
              <a:cxn ang="0">
                <a:pos x="204" y="108"/>
              </a:cxn>
              <a:cxn ang="0">
                <a:pos x="216" y="120"/>
              </a:cxn>
              <a:cxn ang="0">
                <a:pos x="222" y="120"/>
              </a:cxn>
              <a:cxn ang="0">
                <a:pos x="240" y="120"/>
              </a:cxn>
              <a:cxn ang="0">
                <a:pos x="222" y="120"/>
              </a:cxn>
              <a:cxn ang="0">
                <a:pos x="204" y="132"/>
              </a:cxn>
              <a:cxn ang="0">
                <a:pos x="186" y="132"/>
              </a:cxn>
              <a:cxn ang="0">
                <a:pos x="186" y="120"/>
              </a:cxn>
              <a:cxn ang="0">
                <a:pos x="192" y="108"/>
              </a:cxn>
              <a:cxn ang="0">
                <a:pos x="162" y="102"/>
              </a:cxn>
              <a:cxn ang="0">
                <a:pos x="168" y="102"/>
              </a:cxn>
              <a:cxn ang="0">
                <a:pos x="162" y="96"/>
              </a:cxn>
              <a:cxn ang="0">
                <a:pos x="162" y="84"/>
              </a:cxn>
              <a:cxn ang="0">
                <a:pos x="162" y="96"/>
              </a:cxn>
              <a:cxn ang="0">
                <a:pos x="150" y="96"/>
              </a:cxn>
              <a:cxn ang="0">
                <a:pos x="138" y="108"/>
              </a:cxn>
              <a:cxn ang="0">
                <a:pos x="120" y="108"/>
              </a:cxn>
              <a:cxn ang="0">
                <a:pos x="126" y="120"/>
              </a:cxn>
              <a:cxn ang="0">
                <a:pos x="108" y="120"/>
              </a:cxn>
              <a:cxn ang="0">
                <a:pos x="102" y="114"/>
              </a:cxn>
              <a:cxn ang="0">
                <a:pos x="114" y="102"/>
              </a:cxn>
              <a:cxn ang="0">
                <a:pos x="126" y="102"/>
              </a:cxn>
              <a:cxn ang="0">
                <a:pos x="120" y="90"/>
              </a:cxn>
              <a:cxn ang="0">
                <a:pos x="114" y="84"/>
              </a:cxn>
              <a:cxn ang="0">
                <a:pos x="90" y="66"/>
              </a:cxn>
              <a:cxn ang="0">
                <a:pos x="66" y="72"/>
              </a:cxn>
              <a:cxn ang="0">
                <a:pos x="42" y="78"/>
              </a:cxn>
              <a:cxn ang="0">
                <a:pos x="12" y="72"/>
              </a:cxn>
              <a:cxn ang="0">
                <a:pos x="6" y="54"/>
              </a:cxn>
              <a:cxn ang="0">
                <a:pos x="6" y="54"/>
              </a:cxn>
              <a:cxn ang="0">
                <a:pos x="30" y="30"/>
              </a:cxn>
              <a:cxn ang="0">
                <a:pos x="18" y="12"/>
              </a:cxn>
              <a:cxn ang="0">
                <a:pos x="36" y="6"/>
              </a:cxn>
              <a:cxn ang="0">
                <a:pos x="84" y="12"/>
              </a:cxn>
              <a:cxn ang="0">
                <a:pos x="102" y="12"/>
              </a:cxn>
              <a:cxn ang="0">
                <a:pos x="114" y="12"/>
              </a:cxn>
              <a:cxn ang="0">
                <a:pos x="132" y="12"/>
              </a:cxn>
              <a:cxn ang="0">
                <a:pos x="138" y="12"/>
              </a:cxn>
              <a:cxn ang="0">
                <a:pos x="162" y="6"/>
              </a:cxn>
              <a:cxn ang="0">
                <a:pos x="168" y="0"/>
              </a:cxn>
              <a:cxn ang="0">
                <a:pos x="204" y="12"/>
              </a:cxn>
              <a:cxn ang="0">
                <a:pos x="204" y="18"/>
              </a:cxn>
              <a:cxn ang="0">
                <a:pos x="222" y="24"/>
              </a:cxn>
              <a:cxn ang="0">
                <a:pos x="222" y="36"/>
              </a:cxn>
              <a:cxn ang="0">
                <a:pos x="240" y="36"/>
              </a:cxn>
              <a:cxn ang="0">
                <a:pos x="264" y="42"/>
              </a:cxn>
              <a:cxn ang="0">
                <a:pos x="282" y="42"/>
              </a:cxn>
              <a:cxn ang="0">
                <a:pos x="300" y="48"/>
              </a:cxn>
              <a:cxn ang="0">
                <a:pos x="294" y="54"/>
              </a:cxn>
              <a:cxn ang="0">
                <a:pos x="294" y="66"/>
              </a:cxn>
              <a:cxn ang="0">
                <a:pos x="294" y="78"/>
              </a:cxn>
              <a:cxn ang="0">
                <a:pos x="270" y="78"/>
              </a:cxn>
              <a:cxn ang="0">
                <a:pos x="258" y="90"/>
              </a:cxn>
              <a:cxn ang="0">
                <a:pos x="228" y="96"/>
              </a:cxn>
              <a:cxn ang="0">
                <a:pos x="216" y="102"/>
              </a:cxn>
            </a:cxnLst>
            <a:rect l="0" t="0" r="r" b="b"/>
            <a:pathLst>
              <a:path w="300" h="132">
                <a:moveTo>
                  <a:pt x="210" y="102"/>
                </a:moveTo>
                <a:lnTo>
                  <a:pt x="204" y="108"/>
                </a:lnTo>
                <a:lnTo>
                  <a:pt x="204" y="102"/>
                </a:lnTo>
                <a:lnTo>
                  <a:pt x="192" y="102"/>
                </a:lnTo>
                <a:lnTo>
                  <a:pt x="198" y="108"/>
                </a:lnTo>
                <a:lnTo>
                  <a:pt x="204" y="108"/>
                </a:lnTo>
                <a:lnTo>
                  <a:pt x="216" y="114"/>
                </a:lnTo>
                <a:lnTo>
                  <a:pt x="216" y="120"/>
                </a:lnTo>
                <a:lnTo>
                  <a:pt x="210" y="108"/>
                </a:lnTo>
                <a:lnTo>
                  <a:pt x="222" y="120"/>
                </a:lnTo>
                <a:lnTo>
                  <a:pt x="234" y="114"/>
                </a:lnTo>
                <a:lnTo>
                  <a:pt x="240" y="120"/>
                </a:lnTo>
                <a:lnTo>
                  <a:pt x="228" y="126"/>
                </a:lnTo>
                <a:lnTo>
                  <a:pt x="222" y="120"/>
                </a:lnTo>
                <a:lnTo>
                  <a:pt x="216" y="126"/>
                </a:lnTo>
                <a:lnTo>
                  <a:pt x="204" y="132"/>
                </a:lnTo>
                <a:lnTo>
                  <a:pt x="192" y="132"/>
                </a:lnTo>
                <a:lnTo>
                  <a:pt x="186" y="132"/>
                </a:lnTo>
                <a:lnTo>
                  <a:pt x="192" y="132"/>
                </a:lnTo>
                <a:lnTo>
                  <a:pt x="186" y="120"/>
                </a:lnTo>
                <a:lnTo>
                  <a:pt x="174" y="120"/>
                </a:lnTo>
                <a:lnTo>
                  <a:pt x="192" y="108"/>
                </a:lnTo>
                <a:lnTo>
                  <a:pt x="174" y="108"/>
                </a:lnTo>
                <a:lnTo>
                  <a:pt x="162" y="102"/>
                </a:lnTo>
                <a:lnTo>
                  <a:pt x="156" y="96"/>
                </a:lnTo>
                <a:lnTo>
                  <a:pt x="168" y="102"/>
                </a:lnTo>
                <a:lnTo>
                  <a:pt x="174" y="96"/>
                </a:lnTo>
                <a:lnTo>
                  <a:pt x="162" y="96"/>
                </a:lnTo>
                <a:lnTo>
                  <a:pt x="162" y="90"/>
                </a:lnTo>
                <a:lnTo>
                  <a:pt x="162" y="84"/>
                </a:lnTo>
                <a:lnTo>
                  <a:pt x="162" y="90"/>
                </a:lnTo>
                <a:lnTo>
                  <a:pt x="162" y="96"/>
                </a:lnTo>
                <a:lnTo>
                  <a:pt x="156" y="96"/>
                </a:lnTo>
                <a:lnTo>
                  <a:pt x="150" y="96"/>
                </a:lnTo>
                <a:lnTo>
                  <a:pt x="144" y="102"/>
                </a:lnTo>
                <a:lnTo>
                  <a:pt x="138" y="108"/>
                </a:lnTo>
                <a:lnTo>
                  <a:pt x="126" y="114"/>
                </a:lnTo>
                <a:lnTo>
                  <a:pt x="120" y="108"/>
                </a:lnTo>
                <a:lnTo>
                  <a:pt x="120" y="114"/>
                </a:lnTo>
                <a:lnTo>
                  <a:pt x="126" y="120"/>
                </a:lnTo>
                <a:lnTo>
                  <a:pt x="120" y="120"/>
                </a:lnTo>
                <a:lnTo>
                  <a:pt x="108" y="120"/>
                </a:lnTo>
                <a:lnTo>
                  <a:pt x="96" y="120"/>
                </a:lnTo>
                <a:lnTo>
                  <a:pt x="102" y="114"/>
                </a:lnTo>
                <a:lnTo>
                  <a:pt x="114" y="108"/>
                </a:lnTo>
                <a:lnTo>
                  <a:pt x="114" y="102"/>
                </a:lnTo>
                <a:lnTo>
                  <a:pt x="132" y="102"/>
                </a:lnTo>
                <a:lnTo>
                  <a:pt x="126" y="102"/>
                </a:lnTo>
                <a:lnTo>
                  <a:pt x="126" y="96"/>
                </a:lnTo>
                <a:lnTo>
                  <a:pt x="120" y="90"/>
                </a:lnTo>
                <a:lnTo>
                  <a:pt x="120" y="84"/>
                </a:lnTo>
                <a:lnTo>
                  <a:pt x="114" y="84"/>
                </a:lnTo>
                <a:lnTo>
                  <a:pt x="114" y="72"/>
                </a:lnTo>
                <a:lnTo>
                  <a:pt x="90" y="66"/>
                </a:lnTo>
                <a:lnTo>
                  <a:pt x="72" y="66"/>
                </a:lnTo>
                <a:lnTo>
                  <a:pt x="66" y="72"/>
                </a:lnTo>
                <a:lnTo>
                  <a:pt x="48" y="78"/>
                </a:lnTo>
                <a:lnTo>
                  <a:pt x="42" y="78"/>
                </a:lnTo>
                <a:lnTo>
                  <a:pt x="36" y="72"/>
                </a:lnTo>
                <a:lnTo>
                  <a:pt x="12" y="72"/>
                </a:lnTo>
                <a:lnTo>
                  <a:pt x="0" y="66"/>
                </a:lnTo>
                <a:lnTo>
                  <a:pt x="6" y="54"/>
                </a:lnTo>
                <a:lnTo>
                  <a:pt x="12" y="54"/>
                </a:lnTo>
                <a:lnTo>
                  <a:pt x="6" y="54"/>
                </a:lnTo>
                <a:lnTo>
                  <a:pt x="6" y="48"/>
                </a:lnTo>
                <a:lnTo>
                  <a:pt x="30" y="30"/>
                </a:lnTo>
                <a:lnTo>
                  <a:pt x="30" y="24"/>
                </a:lnTo>
                <a:lnTo>
                  <a:pt x="18" y="12"/>
                </a:lnTo>
                <a:lnTo>
                  <a:pt x="30" y="12"/>
                </a:lnTo>
                <a:lnTo>
                  <a:pt x="36" y="6"/>
                </a:lnTo>
                <a:lnTo>
                  <a:pt x="48" y="6"/>
                </a:lnTo>
                <a:lnTo>
                  <a:pt x="84" y="12"/>
                </a:lnTo>
                <a:lnTo>
                  <a:pt x="90" y="12"/>
                </a:lnTo>
                <a:lnTo>
                  <a:pt x="102" y="12"/>
                </a:lnTo>
                <a:lnTo>
                  <a:pt x="108" y="18"/>
                </a:lnTo>
                <a:lnTo>
                  <a:pt x="114" y="12"/>
                </a:lnTo>
                <a:lnTo>
                  <a:pt x="120" y="18"/>
                </a:lnTo>
                <a:lnTo>
                  <a:pt x="132" y="12"/>
                </a:lnTo>
                <a:lnTo>
                  <a:pt x="138" y="18"/>
                </a:lnTo>
                <a:lnTo>
                  <a:pt x="138" y="12"/>
                </a:lnTo>
                <a:lnTo>
                  <a:pt x="144" y="6"/>
                </a:lnTo>
                <a:lnTo>
                  <a:pt x="162" y="6"/>
                </a:lnTo>
                <a:lnTo>
                  <a:pt x="168" y="6"/>
                </a:lnTo>
                <a:lnTo>
                  <a:pt x="168" y="0"/>
                </a:lnTo>
                <a:lnTo>
                  <a:pt x="192" y="0"/>
                </a:lnTo>
                <a:lnTo>
                  <a:pt x="204" y="12"/>
                </a:lnTo>
                <a:lnTo>
                  <a:pt x="198" y="12"/>
                </a:lnTo>
                <a:lnTo>
                  <a:pt x="204" y="18"/>
                </a:lnTo>
                <a:lnTo>
                  <a:pt x="216" y="18"/>
                </a:lnTo>
                <a:lnTo>
                  <a:pt x="222" y="24"/>
                </a:lnTo>
                <a:lnTo>
                  <a:pt x="222" y="30"/>
                </a:lnTo>
                <a:lnTo>
                  <a:pt x="222" y="36"/>
                </a:lnTo>
                <a:lnTo>
                  <a:pt x="234" y="36"/>
                </a:lnTo>
                <a:lnTo>
                  <a:pt x="240" y="36"/>
                </a:lnTo>
                <a:lnTo>
                  <a:pt x="258" y="36"/>
                </a:lnTo>
                <a:lnTo>
                  <a:pt x="264" y="42"/>
                </a:lnTo>
                <a:lnTo>
                  <a:pt x="270" y="36"/>
                </a:lnTo>
                <a:lnTo>
                  <a:pt x="282" y="42"/>
                </a:lnTo>
                <a:lnTo>
                  <a:pt x="294" y="48"/>
                </a:lnTo>
                <a:lnTo>
                  <a:pt x="300" y="48"/>
                </a:lnTo>
                <a:lnTo>
                  <a:pt x="300" y="54"/>
                </a:lnTo>
                <a:lnTo>
                  <a:pt x="294" y="54"/>
                </a:lnTo>
                <a:lnTo>
                  <a:pt x="300" y="60"/>
                </a:lnTo>
                <a:lnTo>
                  <a:pt x="294" y="66"/>
                </a:lnTo>
                <a:lnTo>
                  <a:pt x="300" y="66"/>
                </a:lnTo>
                <a:lnTo>
                  <a:pt x="294" y="78"/>
                </a:lnTo>
                <a:lnTo>
                  <a:pt x="276" y="78"/>
                </a:lnTo>
                <a:lnTo>
                  <a:pt x="270" y="78"/>
                </a:lnTo>
                <a:lnTo>
                  <a:pt x="270" y="90"/>
                </a:lnTo>
                <a:lnTo>
                  <a:pt x="258" y="90"/>
                </a:lnTo>
                <a:lnTo>
                  <a:pt x="246" y="96"/>
                </a:lnTo>
                <a:lnTo>
                  <a:pt x="228" y="96"/>
                </a:lnTo>
                <a:lnTo>
                  <a:pt x="216" y="108"/>
                </a:lnTo>
                <a:lnTo>
                  <a:pt x="216" y="102"/>
                </a:lnTo>
                <a:lnTo>
                  <a:pt x="210" y="102"/>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402" name="Freeform 401">
            <a:hlinkClick xmlns:r="http://schemas.openxmlformats.org/officeDocument/2006/relationships" r:id="rId64" tooltip="Netherlands - 7,366"/>
          </xdr:cNvPr>
          <xdr:cNvSpPr>
            <a:spLocks/>
          </xdr:cNvSpPr>
        </xdr:nvSpPr>
        <xdr:spPr bwMode="auto">
          <a:xfrm>
            <a:off x="3654" y="804"/>
            <a:ext cx="60" cy="42"/>
          </a:xfrm>
          <a:custGeom>
            <a:avLst/>
            <a:gdLst/>
            <a:ahLst/>
            <a:cxnLst>
              <a:cxn ang="0">
                <a:pos x="54" y="0"/>
              </a:cxn>
              <a:cxn ang="0">
                <a:pos x="48" y="0"/>
              </a:cxn>
              <a:cxn ang="0">
                <a:pos x="42" y="0"/>
              </a:cxn>
              <a:cxn ang="0">
                <a:pos x="36" y="6"/>
              </a:cxn>
              <a:cxn ang="0">
                <a:pos x="30" y="6"/>
              </a:cxn>
              <a:cxn ang="0">
                <a:pos x="24" y="6"/>
              </a:cxn>
              <a:cxn ang="0">
                <a:pos x="18" y="6"/>
              </a:cxn>
              <a:cxn ang="0">
                <a:pos x="18" y="18"/>
              </a:cxn>
              <a:cxn ang="0">
                <a:pos x="12" y="18"/>
              </a:cxn>
              <a:cxn ang="0">
                <a:pos x="6" y="24"/>
              </a:cxn>
              <a:cxn ang="0">
                <a:pos x="6" y="30"/>
              </a:cxn>
              <a:cxn ang="0">
                <a:pos x="0" y="30"/>
              </a:cxn>
              <a:cxn ang="0">
                <a:pos x="0" y="36"/>
              </a:cxn>
              <a:cxn ang="0">
                <a:pos x="6" y="36"/>
              </a:cxn>
              <a:cxn ang="0">
                <a:pos x="12" y="36"/>
              </a:cxn>
              <a:cxn ang="0">
                <a:pos x="18" y="36"/>
              </a:cxn>
              <a:cxn ang="0">
                <a:pos x="24" y="30"/>
              </a:cxn>
              <a:cxn ang="0">
                <a:pos x="30" y="36"/>
              </a:cxn>
              <a:cxn ang="0">
                <a:pos x="36" y="36"/>
              </a:cxn>
              <a:cxn ang="0">
                <a:pos x="36" y="42"/>
              </a:cxn>
              <a:cxn ang="0">
                <a:pos x="42" y="42"/>
              </a:cxn>
              <a:cxn ang="0">
                <a:pos x="42" y="30"/>
              </a:cxn>
              <a:cxn ang="0">
                <a:pos x="54" y="24"/>
              </a:cxn>
              <a:cxn ang="0">
                <a:pos x="60" y="18"/>
              </a:cxn>
              <a:cxn ang="0">
                <a:pos x="54" y="12"/>
              </a:cxn>
              <a:cxn ang="0">
                <a:pos x="60" y="12"/>
              </a:cxn>
              <a:cxn ang="0">
                <a:pos x="60" y="6"/>
              </a:cxn>
              <a:cxn ang="0">
                <a:pos x="54" y="0"/>
              </a:cxn>
            </a:cxnLst>
            <a:rect l="0" t="0" r="r" b="b"/>
            <a:pathLst>
              <a:path w="60" h="42">
                <a:moveTo>
                  <a:pt x="54" y="0"/>
                </a:moveTo>
                <a:lnTo>
                  <a:pt x="48" y="0"/>
                </a:lnTo>
                <a:lnTo>
                  <a:pt x="42" y="0"/>
                </a:lnTo>
                <a:lnTo>
                  <a:pt x="36" y="6"/>
                </a:lnTo>
                <a:lnTo>
                  <a:pt x="30" y="6"/>
                </a:lnTo>
                <a:lnTo>
                  <a:pt x="24" y="6"/>
                </a:lnTo>
                <a:lnTo>
                  <a:pt x="18" y="6"/>
                </a:lnTo>
                <a:lnTo>
                  <a:pt x="18" y="18"/>
                </a:lnTo>
                <a:lnTo>
                  <a:pt x="12" y="18"/>
                </a:lnTo>
                <a:lnTo>
                  <a:pt x="6" y="24"/>
                </a:lnTo>
                <a:lnTo>
                  <a:pt x="6" y="30"/>
                </a:lnTo>
                <a:lnTo>
                  <a:pt x="0" y="30"/>
                </a:lnTo>
                <a:lnTo>
                  <a:pt x="0" y="36"/>
                </a:lnTo>
                <a:lnTo>
                  <a:pt x="6" y="36"/>
                </a:lnTo>
                <a:lnTo>
                  <a:pt x="12" y="36"/>
                </a:lnTo>
                <a:lnTo>
                  <a:pt x="18" y="36"/>
                </a:lnTo>
                <a:lnTo>
                  <a:pt x="24" y="30"/>
                </a:lnTo>
                <a:lnTo>
                  <a:pt x="30" y="36"/>
                </a:lnTo>
                <a:lnTo>
                  <a:pt x="36" y="36"/>
                </a:lnTo>
                <a:lnTo>
                  <a:pt x="36" y="42"/>
                </a:lnTo>
                <a:lnTo>
                  <a:pt x="42" y="42"/>
                </a:lnTo>
                <a:lnTo>
                  <a:pt x="42" y="30"/>
                </a:lnTo>
                <a:lnTo>
                  <a:pt x="54" y="24"/>
                </a:lnTo>
                <a:lnTo>
                  <a:pt x="60" y="18"/>
                </a:lnTo>
                <a:lnTo>
                  <a:pt x="54" y="12"/>
                </a:lnTo>
                <a:lnTo>
                  <a:pt x="60" y="12"/>
                </a:lnTo>
                <a:lnTo>
                  <a:pt x="60" y="6"/>
                </a:lnTo>
                <a:lnTo>
                  <a:pt x="54" y="0"/>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403" name="Freeform 402">
            <a:hlinkClick xmlns:r="http://schemas.openxmlformats.org/officeDocument/2006/relationships" r:id="rId65" tooltip="Algeria - 7,393"/>
          </xdr:cNvPr>
          <xdr:cNvSpPr>
            <a:spLocks/>
          </xdr:cNvSpPr>
        </xdr:nvSpPr>
        <xdr:spPr bwMode="auto">
          <a:xfrm>
            <a:off x="3444" y="1080"/>
            <a:ext cx="354" cy="306"/>
          </a:xfrm>
          <a:custGeom>
            <a:avLst/>
            <a:gdLst/>
            <a:ahLst/>
            <a:cxnLst>
              <a:cxn ang="0">
                <a:pos x="204" y="306"/>
              </a:cxn>
              <a:cxn ang="0">
                <a:pos x="204" y="294"/>
              </a:cxn>
              <a:cxn ang="0">
                <a:pos x="186" y="282"/>
              </a:cxn>
              <a:cxn ang="0">
                <a:pos x="180" y="276"/>
              </a:cxn>
              <a:cxn ang="0">
                <a:pos x="168" y="270"/>
              </a:cxn>
              <a:cxn ang="0">
                <a:pos x="0" y="168"/>
              </a:cxn>
              <a:cxn ang="0">
                <a:pos x="0" y="144"/>
              </a:cxn>
              <a:cxn ang="0">
                <a:pos x="36" y="126"/>
              </a:cxn>
              <a:cxn ang="0">
                <a:pos x="60" y="120"/>
              </a:cxn>
              <a:cxn ang="0">
                <a:pos x="90" y="102"/>
              </a:cxn>
              <a:cxn ang="0">
                <a:pos x="84" y="90"/>
              </a:cxn>
              <a:cxn ang="0">
                <a:pos x="102" y="84"/>
              </a:cxn>
              <a:cxn ang="0">
                <a:pos x="126" y="84"/>
              </a:cxn>
              <a:cxn ang="0">
                <a:pos x="126" y="72"/>
              </a:cxn>
              <a:cxn ang="0">
                <a:pos x="120" y="48"/>
              </a:cxn>
              <a:cxn ang="0">
                <a:pos x="120" y="36"/>
              </a:cxn>
              <a:cxn ang="0">
                <a:pos x="126" y="30"/>
              </a:cxn>
              <a:cxn ang="0">
                <a:pos x="144" y="18"/>
              </a:cxn>
              <a:cxn ang="0">
                <a:pos x="156" y="18"/>
              </a:cxn>
              <a:cxn ang="0">
                <a:pos x="192" y="6"/>
              </a:cxn>
              <a:cxn ang="0">
                <a:pos x="216" y="6"/>
              </a:cxn>
              <a:cxn ang="0">
                <a:pos x="240" y="6"/>
              </a:cxn>
              <a:cxn ang="0">
                <a:pos x="264" y="6"/>
              </a:cxn>
              <a:cxn ang="0">
                <a:pos x="270" y="0"/>
              </a:cxn>
              <a:cxn ang="0">
                <a:pos x="294" y="6"/>
              </a:cxn>
              <a:cxn ang="0">
                <a:pos x="294" y="12"/>
              </a:cxn>
              <a:cxn ang="0">
                <a:pos x="294" y="30"/>
              </a:cxn>
              <a:cxn ang="0">
                <a:pos x="276" y="48"/>
              </a:cxn>
              <a:cxn ang="0">
                <a:pos x="282" y="66"/>
              </a:cxn>
              <a:cxn ang="0">
                <a:pos x="288" y="78"/>
              </a:cxn>
              <a:cxn ang="0">
                <a:pos x="312" y="114"/>
              </a:cxn>
              <a:cxn ang="0">
                <a:pos x="318" y="132"/>
              </a:cxn>
              <a:cxn ang="0">
                <a:pos x="318" y="156"/>
              </a:cxn>
              <a:cxn ang="0">
                <a:pos x="318" y="174"/>
              </a:cxn>
              <a:cxn ang="0">
                <a:pos x="312" y="180"/>
              </a:cxn>
              <a:cxn ang="0">
                <a:pos x="318" y="198"/>
              </a:cxn>
              <a:cxn ang="0">
                <a:pos x="324" y="210"/>
              </a:cxn>
              <a:cxn ang="0">
                <a:pos x="354" y="228"/>
              </a:cxn>
              <a:cxn ang="0">
                <a:pos x="246" y="300"/>
              </a:cxn>
            </a:cxnLst>
            <a:rect l="0" t="0" r="r" b="b"/>
            <a:pathLst>
              <a:path w="354" h="306">
                <a:moveTo>
                  <a:pt x="222" y="306"/>
                </a:moveTo>
                <a:lnTo>
                  <a:pt x="204" y="306"/>
                </a:lnTo>
                <a:lnTo>
                  <a:pt x="204" y="300"/>
                </a:lnTo>
                <a:lnTo>
                  <a:pt x="204" y="294"/>
                </a:lnTo>
                <a:lnTo>
                  <a:pt x="192" y="288"/>
                </a:lnTo>
                <a:lnTo>
                  <a:pt x="186" y="282"/>
                </a:lnTo>
                <a:lnTo>
                  <a:pt x="180" y="282"/>
                </a:lnTo>
                <a:lnTo>
                  <a:pt x="180" y="276"/>
                </a:lnTo>
                <a:lnTo>
                  <a:pt x="168" y="276"/>
                </a:lnTo>
                <a:lnTo>
                  <a:pt x="168" y="270"/>
                </a:lnTo>
                <a:lnTo>
                  <a:pt x="66" y="204"/>
                </a:lnTo>
                <a:lnTo>
                  <a:pt x="0" y="168"/>
                </a:lnTo>
                <a:lnTo>
                  <a:pt x="0" y="156"/>
                </a:lnTo>
                <a:lnTo>
                  <a:pt x="0" y="144"/>
                </a:lnTo>
                <a:lnTo>
                  <a:pt x="30" y="126"/>
                </a:lnTo>
                <a:lnTo>
                  <a:pt x="36" y="126"/>
                </a:lnTo>
                <a:lnTo>
                  <a:pt x="42" y="126"/>
                </a:lnTo>
                <a:lnTo>
                  <a:pt x="60" y="120"/>
                </a:lnTo>
                <a:lnTo>
                  <a:pt x="66" y="114"/>
                </a:lnTo>
                <a:lnTo>
                  <a:pt x="90" y="102"/>
                </a:lnTo>
                <a:lnTo>
                  <a:pt x="84" y="102"/>
                </a:lnTo>
                <a:lnTo>
                  <a:pt x="84" y="90"/>
                </a:lnTo>
                <a:lnTo>
                  <a:pt x="102" y="90"/>
                </a:lnTo>
                <a:lnTo>
                  <a:pt x="102" y="84"/>
                </a:lnTo>
                <a:lnTo>
                  <a:pt x="132" y="84"/>
                </a:lnTo>
                <a:lnTo>
                  <a:pt x="126" y="84"/>
                </a:lnTo>
                <a:lnTo>
                  <a:pt x="132" y="78"/>
                </a:lnTo>
                <a:lnTo>
                  <a:pt x="126" y="72"/>
                </a:lnTo>
                <a:lnTo>
                  <a:pt x="120" y="66"/>
                </a:lnTo>
                <a:lnTo>
                  <a:pt x="120" y="48"/>
                </a:lnTo>
                <a:lnTo>
                  <a:pt x="120" y="42"/>
                </a:lnTo>
                <a:lnTo>
                  <a:pt x="120" y="36"/>
                </a:lnTo>
                <a:lnTo>
                  <a:pt x="114" y="36"/>
                </a:lnTo>
                <a:lnTo>
                  <a:pt x="126" y="30"/>
                </a:lnTo>
                <a:lnTo>
                  <a:pt x="138" y="24"/>
                </a:lnTo>
                <a:lnTo>
                  <a:pt x="144" y="18"/>
                </a:lnTo>
                <a:lnTo>
                  <a:pt x="150" y="24"/>
                </a:lnTo>
                <a:lnTo>
                  <a:pt x="156" y="18"/>
                </a:lnTo>
                <a:lnTo>
                  <a:pt x="168" y="12"/>
                </a:lnTo>
                <a:lnTo>
                  <a:pt x="192" y="6"/>
                </a:lnTo>
                <a:lnTo>
                  <a:pt x="198" y="6"/>
                </a:lnTo>
                <a:lnTo>
                  <a:pt x="216" y="6"/>
                </a:lnTo>
                <a:lnTo>
                  <a:pt x="234" y="6"/>
                </a:lnTo>
                <a:lnTo>
                  <a:pt x="240" y="6"/>
                </a:lnTo>
                <a:lnTo>
                  <a:pt x="258" y="0"/>
                </a:lnTo>
                <a:lnTo>
                  <a:pt x="264" y="6"/>
                </a:lnTo>
                <a:lnTo>
                  <a:pt x="270" y="6"/>
                </a:lnTo>
                <a:lnTo>
                  <a:pt x="270" y="0"/>
                </a:lnTo>
                <a:lnTo>
                  <a:pt x="282" y="6"/>
                </a:lnTo>
                <a:lnTo>
                  <a:pt x="294" y="6"/>
                </a:lnTo>
                <a:lnTo>
                  <a:pt x="288" y="12"/>
                </a:lnTo>
                <a:lnTo>
                  <a:pt x="294" y="12"/>
                </a:lnTo>
                <a:lnTo>
                  <a:pt x="288" y="18"/>
                </a:lnTo>
                <a:lnTo>
                  <a:pt x="294" y="30"/>
                </a:lnTo>
                <a:lnTo>
                  <a:pt x="288" y="42"/>
                </a:lnTo>
                <a:lnTo>
                  <a:pt x="276" y="48"/>
                </a:lnTo>
                <a:lnTo>
                  <a:pt x="276" y="54"/>
                </a:lnTo>
                <a:lnTo>
                  <a:pt x="282" y="66"/>
                </a:lnTo>
                <a:lnTo>
                  <a:pt x="288" y="72"/>
                </a:lnTo>
                <a:lnTo>
                  <a:pt x="288" y="78"/>
                </a:lnTo>
                <a:lnTo>
                  <a:pt x="306" y="84"/>
                </a:lnTo>
                <a:lnTo>
                  <a:pt x="312" y="114"/>
                </a:lnTo>
                <a:lnTo>
                  <a:pt x="306" y="120"/>
                </a:lnTo>
                <a:lnTo>
                  <a:pt x="318" y="132"/>
                </a:lnTo>
                <a:lnTo>
                  <a:pt x="318" y="150"/>
                </a:lnTo>
                <a:lnTo>
                  <a:pt x="318" y="156"/>
                </a:lnTo>
                <a:lnTo>
                  <a:pt x="312" y="168"/>
                </a:lnTo>
                <a:lnTo>
                  <a:pt x="318" y="174"/>
                </a:lnTo>
                <a:lnTo>
                  <a:pt x="318" y="180"/>
                </a:lnTo>
                <a:lnTo>
                  <a:pt x="312" y="180"/>
                </a:lnTo>
                <a:lnTo>
                  <a:pt x="306" y="186"/>
                </a:lnTo>
                <a:lnTo>
                  <a:pt x="318" y="198"/>
                </a:lnTo>
                <a:lnTo>
                  <a:pt x="318" y="210"/>
                </a:lnTo>
                <a:lnTo>
                  <a:pt x="324" y="210"/>
                </a:lnTo>
                <a:lnTo>
                  <a:pt x="348" y="216"/>
                </a:lnTo>
                <a:lnTo>
                  <a:pt x="354" y="228"/>
                </a:lnTo>
                <a:lnTo>
                  <a:pt x="276" y="276"/>
                </a:lnTo>
                <a:lnTo>
                  <a:pt x="246" y="300"/>
                </a:lnTo>
                <a:lnTo>
                  <a:pt x="222" y="306"/>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404" name="Freeform 403">
            <a:hlinkClick xmlns:r="http://schemas.openxmlformats.org/officeDocument/2006/relationships" r:id="rId66" tooltip="Switzerland - 8,339"/>
          </xdr:cNvPr>
          <xdr:cNvSpPr>
            <a:spLocks/>
          </xdr:cNvSpPr>
        </xdr:nvSpPr>
        <xdr:spPr bwMode="auto">
          <a:xfrm>
            <a:off x="3696" y="900"/>
            <a:ext cx="78" cy="30"/>
          </a:xfrm>
          <a:custGeom>
            <a:avLst/>
            <a:gdLst/>
            <a:ahLst/>
            <a:cxnLst>
              <a:cxn ang="0">
                <a:pos x="78" y="12"/>
              </a:cxn>
              <a:cxn ang="0">
                <a:pos x="78" y="24"/>
              </a:cxn>
              <a:cxn ang="0">
                <a:pos x="66" y="24"/>
              </a:cxn>
              <a:cxn ang="0">
                <a:pos x="60" y="24"/>
              </a:cxn>
              <a:cxn ang="0">
                <a:pos x="54" y="24"/>
              </a:cxn>
              <a:cxn ang="0">
                <a:pos x="48" y="30"/>
              </a:cxn>
              <a:cxn ang="0">
                <a:pos x="42" y="24"/>
              </a:cxn>
              <a:cxn ang="0">
                <a:pos x="30" y="30"/>
              </a:cxn>
              <a:cxn ang="0">
                <a:pos x="18" y="30"/>
              </a:cxn>
              <a:cxn ang="0">
                <a:pos x="12" y="24"/>
              </a:cxn>
              <a:cxn ang="0">
                <a:pos x="6" y="24"/>
              </a:cxn>
              <a:cxn ang="0">
                <a:pos x="0" y="30"/>
              </a:cxn>
              <a:cxn ang="0">
                <a:pos x="0" y="24"/>
              </a:cxn>
              <a:cxn ang="0">
                <a:pos x="0" y="18"/>
              </a:cxn>
              <a:cxn ang="0">
                <a:pos x="18" y="6"/>
              </a:cxn>
              <a:cxn ang="0">
                <a:pos x="24" y="6"/>
              </a:cxn>
              <a:cxn ang="0">
                <a:pos x="24" y="0"/>
              </a:cxn>
              <a:cxn ang="0">
                <a:pos x="42" y="0"/>
              </a:cxn>
              <a:cxn ang="0">
                <a:pos x="60" y="6"/>
              </a:cxn>
              <a:cxn ang="0">
                <a:pos x="60" y="12"/>
              </a:cxn>
              <a:cxn ang="0">
                <a:pos x="66" y="12"/>
              </a:cxn>
              <a:cxn ang="0">
                <a:pos x="72" y="12"/>
              </a:cxn>
              <a:cxn ang="0">
                <a:pos x="78" y="12"/>
              </a:cxn>
              <a:cxn ang="0">
                <a:pos x="48" y="0"/>
              </a:cxn>
              <a:cxn ang="0">
                <a:pos x="78" y="12"/>
              </a:cxn>
            </a:cxnLst>
            <a:rect l="0" t="0" r="r" b="b"/>
            <a:pathLst>
              <a:path w="78" h="30">
                <a:moveTo>
                  <a:pt x="78" y="12"/>
                </a:moveTo>
                <a:lnTo>
                  <a:pt x="78" y="24"/>
                </a:lnTo>
                <a:lnTo>
                  <a:pt x="66" y="24"/>
                </a:lnTo>
                <a:lnTo>
                  <a:pt x="60" y="24"/>
                </a:lnTo>
                <a:lnTo>
                  <a:pt x="54" y="24"/>
                </a:lnTo>
                <a:lnTo>
                  <a:pt x="48" y="30"/>
                </a:lnTo>
                <a:lnTo>
                  <a:pt x="42" y="24"/>
                </a:lnTo>
                <a:lnTo>
                  <a:pt x="30" y="30"/>
                </a:lnTo>
                <a:lnTo>
                  <a:pt x="18" y="30"/>
                </a:lnTo>
                <a:lnTo>
                  <a:pt x="12" y="24"/>
                </a:lnTo>
                <a:lnTo>
                  <a:pt x="6" y="24"/>
                </a:lnTo>
                <a:lnTo>
                  <a:pt x="0" y="30"/>
                </a:lnTo>
                <a:lnTo>
                  <a:pt x="0" y="24"/>
                </a:lnTo>
                <a:lnTo>
                  <a:pt x="0" y="18"/>
                </a:lnTo>
                <a:lnTo>
                  <a:pt x="18" y="6"/>
                </a:lnTo>
                <a:lnTo>
                  <a:pt x="24" y="6"/>
                </a:lnTo>
                <a:lnTo>
                  <a:pt x="24" y="0"/>
                </a:lnTo>
                <a:lnTo>
                  <a:pt x="42" y="0"/>
                </a:lnTo>
                <a:lnTo>
                  <a:pt x="60" y="6"/>
                </a:lnTo>
                <a:lnTo>
                  <a:pt x="60" y="12"/>
                </a:lnTo>
                <a:lnTo>
                  <a:pt x="66" y="12"/>
                </a:lnTo>
                <a:lnTo>
                  <a:pt x="72" y="12"/>
                </a:lnTo>
                <a:lnTo>
                  <a:pt x="78" y="12"/>
                </a:lnTo>
                <a:lnTo>
                  <a:pt x="48" y="0"/>
                </a:lnTo>
                <a:lnTo>
                  <a:pt x="78" y="12"/>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405" name="Freeform 404">
            <a:hlinkClick xmlns:r="http://schemas.openxmlformats.org/officeDocument/2006/relationships" r:id="rId67" tooltip="Venezuela - 8,433"/>
          </xdr:cNvPr>
          <xdr:cNvSpPr>
            <a:spLocks/>
          </xdr:cNvSpPr>
        </xdr:nvSpPr>
        <xdr:spPr bwMode="auto">
          <a:xfrm>
            <a:off x="2508" y="1518"/>
            <a:ext cx="6" cy="6"/>
          </a:xfrm>
          <a:custGeom>
            <a:avLst/>
            <a:gdLst/>
            <a:ahLst/>
            <a:cxnLst>
              <a:cxn ang="0">
                <a:pos x="0" y="6"/>
              </a:cxn>
              <a:cxn ang="0">
                <a:pos x="0" y="0"/>
              </a:cxn>
              <a:cxn ang="0">
                <a:pos x="6" y="6"/>
              </a:cxn>
              <a:cxn ang="0">
                <a:pos x="6" y="0"/>
              </a:cxn>
              <a:cxn ang="0">
                <a:pos x="6" y="6"/>
              </a:cxn>
              <a:cxn ang="0">
                <a:pos x="0" y="6"/>
              </a:cxn>
            </a:cxnLst>
            <a:rect l="0" t="0" r="r" b="b"/>
            <a:pathLst>
              <a:path w="6" h="6">
                <a:moveTo>
                  <a:pt x="0" y="6"/>
                </a:moveTo>
                <a:lnTo>
                  <a:pt x="0" y="0"/>
                </a:lnTo>
                <a:lnTo>
                  <a:pt x="6" y="6"/>
                </a:lnTo>
                <a:lnTo>
                  <a:pt x="6" y="0"/>
                </a:lnTo>
                <a:lnTo>
                  <a:pt x="6" y="6"/>
                </a:lnTo>
                <a:lnTo>
                  <a:pt x="0" y="6"/>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406" name="Freeform 405">
            <a:hlinkClick xmlns:r="http://schemas.openxmlformats.org/officeDocument/2006/relationships" r:id="rId67" tooltip="Venezuela - 8,433"/>
          </xdr:cNvPr>
          <xdr:cNvSpPr>
            <a:spLocks/>
          </xdr:cNvSpPr>
        </xdr:nvSpPr>
        <xdr:spPr bwMode="auto">
          <a:xfrm>
            <a:off x="2352" y="1500"/>
            <a:ext cx="234" cy="198"/>
          </a:xfrm>
          <a:custGeom>
            <a:avLst/>
            <a:gdLst/>
            <a:ahLst/>
            <a:cxnLst>
              <a:cxn ang="0">
                <a:pos x="186" y="36"/>
              </a:cxn>
              <a:cxn ang="0">
                <a:pos x="186" y="36"/>
              </a:cxn>
              <a:cxn ang="0">
                <a:pos x="192" y="36"/>
              </a:cxn>
              <a:cxn ang="0">
                <a:pos x="210" y="48"/>
              </a:cxn>
              <a:cxn ang="0">
                <a:pos x="210" y="54"/>
              </a:cxn>
              <a:cxn ang="0">
                <a:pos x="198" y="60"/>
              </a:cxn>
              <a:cxn ang="0">
                <a:pos x="210" y="60"/>
              </a:cxn>
              <a:cxn ang="0">
                <a:pos x="234" y="66"/>
              </a:cxn>
              <a:cxn ang="0">
                <a:pos x="216" y="84"/>
              </a:cxn>
              <a:cxn ang="0">
                <a:pos x="216" y="90"/>
              </a:cxn>
              <a:cxn ang="0">
                <a:pos x="210" y="102"/>
              </a:cxn>
              <a:cxn ang="0">
                <a:pos x="216" y="120"/>
              </a:cxn>
              <a:cxn ang="0">
                <a:pos x="204" y="132"/>
              </a:cxn>
              <a:cxn ang="0">
                <a:pos x="186" y="138"/>
              </a:cxn>
              <a:cxn ang="0">
                <a:pos x="180" y="144"/>
              </a:cxn>
              <a:cxn ang="0">
                <a:pos x="162" y="144"/>
              </a:cxn>
              <a:cxn ang="0">
                <a:pos x="150" y="138"/>
              </a:cxn>
              <a:cxn ang="0">
                <a:pos x="156" y="144"/>
              </a:cxn>
              <a:cxn ang="0">
                <a:pos x="168" y="168"/>
              </a:cxn>
              <a:cxn ang="0">
                <a:pos x="162" y="174"/>
              </a:cxn>
              <a:cxn ang="0">
                <a:pos x="144" y="186"/>
              </a:cxn>
              <a:cxn ang="0">
                <a:pos x="132" y="192"/>
              </a:cxn>
              <a:cxn ang="0">
                <a:pos x="114" y="186"/>
              </a:cxn>
              <a:cxn ang="0">
                <a:pos x="96" y="156"/>
              </a:cxn>
              <a:cxn ang="0">
                <a:pos x="102" y="144"/>
              </a:cxn>
              <a:cxn ang="0">
                <a:pos x="96" y="120"/>
              </a:cxn>
              <a:cxn ang="0">
                <a:pos x="102" y="102"/>
              </a:cxn>
              <a:cxn ang="0">
                <a:pos x="84" y="102"/>
              </a:cxn>
              <a:cxn ang="0">
                <a:pos x="60" y="90"/>
              </a:cxn>
              <a:cxn ang="0">
                <a:pos x="36" y="90"/>
              </a:cxn>
              <a:cxn ang="0">
                <a:pos x="24" y="84"/>
              </a:cxn>
              <a:cxn ang="0">
                <a:pos x="18" y="66"/>
              </a:cxn>
              <a:cxn ang="0">
                <a:pos x="6" y="48"/>
              </a:cxn>
              <a:cxn ang="0">
                <a:pos x="18" y="18"/>
              </a:cxn>
              <a:cxn ang="0">
                <a:pos x="24" y="12"/>
              </a:cxn>
              <a:cxn ang="0">
                <a:pos x="24" y="12"/>
              </a:cxn>
              <a:cxn ang="0">
                <a:pos x="24" y="42"/>
              </a:cxn>
              <a:cxn ang="0">
                <a:pos x="42" y="48"/>
              </a:cxn>
              <a:cxn ang="0">
                <a:pos x="36" y="30"/>
              </a:cxn>
              <a:cxn ang="0">
                <a:pos x="60" y="12"/>
              </a:cxn>
              <a:cxn ang="0">
                <a:pos x="54" y="6"/>
              </a:cxn>
              <a:cxn ang="0">
                <a:pos x="66" y="12"/>
              </a:cxn>
              <a:cxn ang="0">
                <a:pos x="84" y="18"/>
              </a:cxn>
              <a:cxn ang="0">
                <a:pos x="126" y="30"/>
              </a:cxn>
              <a:cxn ang="0">
                <a:pos x="144" y="36"/>
              </a:cxn>
              <a:cxn ang="0">
                <a:pos x="168" y="30"/>
              </a:cxn>
              <a:cxn ang="0">
                <a:pos x="156" y="24"/>
              </a:cxn>
              <a:cxn ang="0">
                <a:pos x="192" y="30"/>
              </a:cxn>
              <a:cxn ang="0">
                <a:pos x="180" y="36"/>
              </a:cxn>
            </a:cxnLst>
            <a:rect l="0" t="0" r="r" b="b"/>
            <a:pathLst>
              <a:path w="234" h="198">
                <a:moveTo>
                  <a:pt x="180" y="36"/>
                </a:moveTo>
                <a:lnTo>
                  <a:pt x="186" y="36"/>
                </a:lnTo>
                <a:lnTo>
                  <a:pt x="180" y="36"/>
                </a:lnTo>
                <a:lnTo>
                  <a:pt x="186" y="36"/>
                </a:lnTo>
                <a:lnTo>
                  <a:pt x="192" y="42"/>
                </a:lnTo>
                <a:lnTo>
                  <a:pt x="192" y="36"/>
                </a:lnTo>
                <a:lnTo>
                  <a:pt x="198" y="42"/>
                </a:lnTo>
                <a:lnTo>
                  <a:pt x="210" y="48"/>
                </a:lnTo>
                <a:lnTo>
                  <a:pt x="216" y="48"/>
                </a:lnTo>
                <a:lnTo>
                  <a:pt x="210" y="54"/>
                </a:lnTo>
                <a:lnTo>
                  <a:pt x="210" y="60"/>
                </a:lnTo>
                <a:lnTo>
                  <a:pt x="198" y="60"/>
                </a:lnTo>
                <a:lnTo>
                  <a:pt x="210" y="66"/>
                </a:lnTo>
                <a:lnTo>
                  <a:pt x="210" y="60"/>
                </a:lnTo>
                <a:lnTo>
                  <a:pt x="228" y="66"/>
                </a:lnTo>
                <a:lnTo>
                  <a:pt x="234" y="66"/>
                </a:lnTo>
                <a:lnTo>
                  <a:pt x="216" y="78"/>
                </a:lnTo>
                <a:lnTo>
                  <a:pt x="216" y="84"/>
                </a:lnTo>
                <a:lnTo>
                  <a:pt x="222" y="90"/>
                </a:lnTo>
                <a:lnTo>
                  <a:pt x="216" y="90"/>
                </a:lnTo>
                <a:lnTo>
                  <a:pt x="210" y="96"/>
                </a:lnTo>
                <a:lnTo>
                  <a:pt x="210" y="102"/>
                </a:lnTo>
                <a:lnTo>
                  <a:pt x="204" y="108"/>
                </a:lnTo>
                <a:lnTo>
                  <a:pt x="216" y="120"/>
                </a:lnTo>
                <a:lnTo>
                  <a:pt x="210" y="132"/>
                </a:lnTo>
                <a:lnTo>
                  <a:pt x="204" y="132"/>
                </a:lnTo>
                <a:lnTo>
                  <a:pt x="198" y="138"/>
                </a:lnTo>
                <a:lnTo>
                  <a:pt x="186" y="138"/>
                </a:lnTo>
                <a:lnTo>
                  <a:pt x="180" y="138"/>
                </a:lnTo>
                <a:lnTo>
                  <a:pt x="180" y="144"/>
                </a:lnTo>
                <a:lnTo>
                  <a:pt x="174" y="138"/>
                </a:lnTo>
                <a:lnTo>
                  <a:pt x="162" y="144"/>
                </a:lnTo>
                <a:lnTo>
                  <a:pt x="156" y="138"/>
                </a:lnTo>
                <a:lnTo>
                  <a:pt x="150" y="138"/>
                </a:lnTo>
                <a:lnTo>
                  <a:pt x="144" y="132"/>
                </a:lnTo>
                <a:lnTo>
                  <a:pt x="156" y="144"/>
                </a:lnTo>
                <a:lnTo>
                  <a:pt x="162" y="162"/>
                </a:lnTo>
                <a:lnTo>
                  <a:pt x="168" y="168"/>
                </a:lnTo>
                <a:lnTo>
                  <a:pt x="168" y="174"/>
                </a:lnTo>
                <a:lnTo>
                  <a:pt x="162" y="174"/>
                </a:lnTo>
                <a:lnTo>
                  <a:pt x="156" y="180"/>
                </a:lnTo>
                <a:lnTo>
                  <a:pt x="144" y="186"/>
                </a:lnTo>
                <a:lnTo>
                  <a:pt x="138" y="198"/>
                </a:lnTo>
                <a:lnTo>
                  <a:pt x="132" y="192"/>
                </a:lnTo>
                <a:lnTo>
                  <a:pt x="120" y="192"/>
                </a:lnTo>
                <a:lnTo>
                  <a:pt x="114" y="186"/>
                </a:lnTo>
                <a:lnTo>
                  <a:pt x="108" y="168"/>
                </a:lnTo>
                <a:lnTo>
                  <a:pt x="96" y="156"/>
                </a:lnTo>
                <a:lnTo>
                  <a:pt x="102" y="150"/>
                </a:lnTo>
                <a:lnTo>
                  <a:pt x="102" y="144"/>
                </a:lnTo>
                <a:lnTo>
                  <a:pt x="96" y="132"/>
                </a:lnTo>
                <a:lnTo>
                  <a:pt x="96" y="120"/>
                </a:lnTo>
                <a:lnTo>
                  <a:pt x="102" y="108"/>
                </a:lnTo>
                <a:lnTo>
                  <a:pt x="102" y="102"/>
                </a:lnTo>
                <a:lnTo>
                  <a:pt x="96" y="102"/>
                </a:lnTo>
                <a:lnTo>
                  <a:pt x="84" y="102"/>
                </a:lnTo>
                <a:lnTo>
                  <a:pt x="72" y="102"/>
                </a:lnTo>
                <a:lnTo>
                  <a:pt x="60" y="90"/>
                </a:lnTo>
                <a:lnTo>
                  <a:pt x="48" y="90"/>
                </a:lnTo>
                <a:lnTo>
                  <a:pt x="36" y="90"/>
                </a:lnTo>
                <a:lnTo>
                  <a:pt x="24" y="90"/>
                </a:lnTo>
                <a:lnTo>
                  <a:pt x="24" y="84"/>
                </a:lnTo>
                <a:lnTo>
                  <a:pt x="18" y="78"/>
                </a:lnTo>
                <a:lnTo>
                  <a:pt x="18" y="66"/>
                </a:lnTo>
                <a:lnTo>
                  <a:pt x="12" y="54"/>
                </a:lnTo>
                <a:lnTo>
                  <a:pt x="6" y="48"/>
                </a:lnTo>
                <a:lnTo>
                  <a:pt x="0" y="54"/>
                </a:lnTo>
                <a:lnTo>
                  <a:pt x="18" y="18"/>
                </a:lnTo>
                <a:lnTo>
                  <a:pt x="24" y="18"/>
                </a:lnTo>
                <a:lnTo>
                  <a:pt x="24" y="12"/>
                </a:lnTo>
                <a:lnTo>
                  <a:pt x="36" y="6"/>
                </a:lnTo>
                <a:lnTo>
                  <a:pt x="24" y="12"/>
                </a:lnTo>
                <a:lnTo>
                  <a:pt x="30" y="24"/>
                </a:lnTo>
                <a:lnTo>
                  <a:pt x="24" y="42"/>
                </a:lnTo>
                <a:lnTo>
                  <a:pt x="30" y="54"/>
                </a:lnTo>
                <a:lnTo>
                  <a:pt x="42" y="48"/>
                </a:lnTo>
                <a:lnTo>
                  <a:pt x="42" y="42"/>
                </a:lnTo>
                <a:lnTo>
                  <a:pt x="36" y="30"/>
                </a:lnTo>
                <a:lnTo>
                  <a:pt x="36" y="24"/>
                </a:lnTo>
                <a:lnTo>
                  <a:pt x="60" y="12"/>
                </a:lnTo>
                <a:lnTo>
                  <a:pt x="54" y="12"/>
                </a:lnTo>
                <a:lnTo>
                  <a:pt x="54" y="6"/>
                </a:lnTo>
                <a:lnTo>
                  <a:pt x="60" y="0"/>
                </a:lnTo>
                <a:lnTo>
                  <a:pt x="66" y="12"/>
                </a:lnTo>
                <a:lnTo>
                  <a:pt x="78" y="12"/>
                </a:lnTo>
                <a:lnTo>
                  <a:pt x="84" y="18"/>
                </a:lnTo>
                <a:lnTo>
                  <a:pt x="90" y="30"/>
                </a:lnTo>
                <a:lnTo>
                  <a:pt x="126" y="30"/>
                </a:lnTo>
                <a:lnTo>
                  <a:pt x="132" y="36"/>
                </a:lnTo>
                <a:lnTo>
                  <a:pt x="144" y="36"/>
                </a:lnTo>
                <a:lnTo>
                  <a:pt x="156" y="30"/>
                </a:lnTo>
                <a:lnTo>
                  <a:pt x="168" y="30"/>
                </a:lnTo>
                <a:lnTo>
                  <a:pt x="156" y="30"/>
                </a:lnTo>
                <a:lnTo>
                  <a:pt x="156" y="24"/>
                </a:lnTo>
                <a:lnTo>
                  <a:pt x="198" y="24"/>
                </a:lnTo>
                <a:lnTo>
                  <a:pt x="192" y="30"/>
                </a:lnTo>
                <a:lnTo>
                  <a:pt x="180" y="30"/>
                </a:lnTo>
                <a:lnTo>
                  <a:pt x="180" y="36"/>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407" name="Freeform 406">
            <a:hlinkClick xmlns:r="http://schemas.openxmlformats.org/officeDocument/2006/relationships" r:id="rId68" tooltip="Bolivia - 8,772"/>
          </xdr:cNvPr>
          <xdr:cNvSpPr>
            <a:spLocks/>
          </xdr:cNvSpPr>
        </xdr:nvSpPr>
        <xdr:spPr bwMode="auto">
          <a:xfrm>
            <a:off x="2418" y="1872"/>
            <a:ext cx="204" cy="222"/>
          </a:xfrm>
          <a:custGeom>
            <a:avLst/>
            <a:gdLst/>
            <a:ahLst/>
            <a:cxnLst>
              <a:cxn ang="0">
                <a:pos x="0" y="126"/>
              </a:cxn>
              <a:cxn ang="0">
                <a:pos x="6" y="108"/>
              </a:cxn>
              <a:cxn ang="0">
                <a:pos x="6" y="90"/>
              </a:cxn>
              <a:cxn ang="0">
                <a:pos x="12" y="72"/>
              </a:cxn>
              <a:cxn ang="0">
                <a:pos x="12" y="54"/>
              </a:cxn>
              <a:cxn ang="0">
                <a:pos x="0" y="18"/>
              </a:cxn>
              <a:cxn ang="0">
                <a:pos x="24" y="18"/>
              </a:cxn>
              <a:cxn ang="0">
                <a:pos x="48" y="0"/>
              </a:cxn>
              <a:cxn ang="0">
                <a:pos x="72" y="24"/>
              </a:cxn>
              <a:cxn ang="0">
                <a:pos x="90" y="48"/>
              </a:cxn>
              <a:cxn ang="0">
                <a:pos x="114" y="54"/>
              </a:cxn>
              <a:cxn ang="0">
                <a:pos x="132" y="66"/>
              </a:cxn>
              <a:cxn ang="0">
                <a:pos x="156" y="66"/>
              </a:cxn>
              <a:cxn ang="0">
                <a:pos x="150" y="90"/>
              </a:cxn>
              <a:cxn ang="0">
                <a:pos x="156" y="108"/>
              </a:cxn>
              <a:cxn ang="0">
                <a:pos x="186" y="120"/>
              </a:cxn>
              <a:cxn ang="0">
                <a:pos x="198" y="132"/>
              </a:cxn>
              <a:cxn ang="0">
                <a:pos x="198" y="156"/>
              </a:cxn>
              <a:cxn ang="0">
                <a:pos x="198" y="174"/>
              </a:cxn>
              <a:cxn ang="0">
                <a:pos x="192" y="168"/>
              </a:cxn>
              <a:cxn ang="0">
                <a:pos x="162" y="162"/>
              </a:cxn>
              <a:cxn ang="0">
                <a:pos x="126" y="186"/>
              </a:cxn>
              <a:cxn ang="0">
                <a:pos x="120" y="210"/>
              </a:cxn>
              <a:cxn ang="0">
                <a:pos x="96" y="204"/>
              </a:cxn>
              <a:cxn ang="0">
                <a:pos x="84" y="210"/>
              </a:cxn>
              <a:cxn ang="0">
                <a:pos x="60" y="204"/>
              </a:cxn>
              <a:cxn ang="0">
                <a:pos x="48" y="210"/>
              </a:cxn>
              <a:cxn ang="0">
                <a:pos x="30" y="222"/>
              </a:cxn>
              <a:cxn ang="0">
                <a:pos x="18" y="186"/>
              </a:cxn>
              <a:cxn ang="0">
                <a:pos x="12" y="174"/>
              </a:cxn>
              <a:cxn ang="0">
                <a:pos x="12" y="168"/>
              </a:cxn>
              <a:cxn ang="0">
                <a:pos x="12" y="156"/>
              </a:cxn>
              <a:cxn ang="0">
                <a:pos x="0" y="132"/>
              </a:cxn>
            </a:cxnLst>
            <a:rect l="0" t="0" r="r" b="b"/>
            <a:pathLst>
              <a:path w="204" h="222">
                <a:moveTo>
                  <a:pt x="0" y="132"/>
                </a:moveTo>
                <a:lnTo>
                  <a:pt x="0" y="126"/>
                </a:lnTo>
                <a:lnTo>
                  <a:pt x="12" y="108"/>
                </a:lnTo>
                <a:lnTo>
                  <a:pt x="6" y="108"/>
                </a:lnTo>
                <a:lnTo>
                  <a:pt x="6" y="96"/>
                </a:lnTo>
                <a:lnTo>
                  <a:pt x="6" y="90"/>
                </a:lnTo>
                <a:lnTo>
                  <a:pt x="6" y="84"/>
                </a:lnTo>
                <a:lnTo>
                  <a:pt x="12" y="72"/>
                </a:lnTo>
                <a:lnTo>
                  <a:pt x="6" y="66"/>
                </a:lnTo>
                <a:lnTo>
                  <a:pt x="12" y="54"/>
                </a:lnTo>
                <a:lnTo>
                  <a:pt x="12" y="48"/>
                </a:lnTo>
                <a:lnTo>
                  <a:pt x="0" y="18"/>
                </a:lnTo>
                <a:lnTo>
                  <a:pt x="18" y="24"/>
                </a:lnTo>
                <a:lnTo>
                  <a:pt x="24" y="18"/>
                </a:lnTo>
                <a:lnTo>
                  <a:pt x="30" y="18"/>
                </a:lnTo>
                <a:lnTo>
                  <a:pt x="48" y="0"/>
                </a:lnTo>
                <a:lnTo>
                  <a:pt x="72" y="0"/>
                </a:lnTo>
                <a:lnTo>
                  <a:pt x="72" y="24"/>
                </a:lnTo>
                <a:lnTo>
                  <a:pt x="78" y="36"/>
                </a:lnTo>
                <a:lnTo>
                  <a:pt x="90" y="48"/>
                </a:lnTo>
                <a:lnTo>
                  <a:pt x="108" y="48"/>
                </a:lnTo>
                <a:lnTo>
                  <a:pt x="114" y="54"/>
                </a:lnTo>
                <a:lnTo>
                  <a:pt x="126" y="60"/>
                </a:lnTo>
                <a:lnTo>
                  <a:pt x="132" y="66"/>
                </a:lnTo>
                <a:lnTo>
                  <a:pt x="144" y="66"/>
                </a:lnTo>
                <a:lnTo>
                  <a:pt x="156" y="66"/>
                </a:lnTo>
                <a:lnTo>
                  <a:pt x="156" y="90"/>
                </a:lnTo>
                <a:lnTo>
                  <a:pt x="150" y="90"/>
                </a:lnTo>
                <a:lnTo>
                  <a:pt x="156" y="96"/>
                </a:lnTo>
                <a:lnTo>
                  <a:pt x="156" y="108"/>
                </a:lnTo>
                <a:lnTo>
                  <a:pt x="192" y="108"/>
                </a:lnTo>
                <a:lnTo>
                  <a:pt x="186" y="120"/>
                </a:lnTo>
                <a:lnTo>
                  <a:pt x="192" y="126"/>
                </a:lnTo>
                <a:lnTo>
                  <a:pt x="198" y="132"/>
                </a:lnTo>
                <a:lnTo>
                  <a:pt x="204" y="144"/>
                </a:lnTo>
                <a:lnTo>
                  <a:pt x="198" y="156"/>
                </a:lnTo>
                <a:lnTo>
                  <a:pt x="192" y="168"/>
                </a:lnTo>
                <a:lnTo>
                  <a:pt x="198" y="174"/>
                </a:lnTo>
                <a:lnTo>
                  <a:pt x="192" y="174"/>
                </a:lnTo>
                <a:lnTo>
                  <a:pt x="192" y="168"/>
                </a:lnTo>
                <a:lnTo>
                  <a:pt x="180" y="162"/>
                </a:lnTo>
                <a:lnTo>
                  <a:pt x="162" y="162"/>
                </a:lnTo>
                <a:lnTo>
                  <a:pt x="132" y="168"/>
                </a:lnTo>
                <a:lnTo>
                  <a:pt x="126" y="186"/>
                </a:lnTo>
                <a:lnTo>
                  <a:pt x="126" y="192"/>
                </a:lnTo>
                <a:lnTo>
                  <a:pt x="120" y="210"/>
                </a:lnTo>
                <a:lnTo>
                  <a:pt x="114" y="204"/>
                </a:lnTo>
                <a:lnTo>
                  <a:pt x="96" y="204"/>
                </a:lnTo>
                <a:lnTo>
                  <a:pt x="90" y="222"/>
                </a:lnTo>
                <a:lnTo>
                  <a:pt x="84" y="210"/>
                </a:lnTo>
                <a:lnTo>
                  <a:pt x="66" y="210"/>
                </a:lnTo>
                <a:lnTo>
                  <a:pt x="60" y="204"/>
                </a:lnTo>
                <a:lnTo>
                  <a:pt x="54" y="210"/>
                </a:lnTo>
                <a:lnTo>
                  <a:pt x="48" y="210"/>
                </a:lnTo>
                <a:lnTo>
                  <a:pt x="42" y="222"/>
                </a:lnTo>
                <a:lnTo>
                  <a:pt x="30" y="222"/>
                </a:lnTo>
                <a:lnTo>
                  <a:pt x="24" y="192"/>
                </a:lnTo>
                <a:lnTo>
                  <a:pt x="18" y="186"/>
                </a:lnTo>
                <a:lnTo>
                  <a:pt x="12" y="180"/>
                </a:lnTo>
                <a:lnTo>
                  <a:pt x="12" y="174"/>
                </a:lnTo>
                <a:lnTo>
                  <a:pt x="18" y="174"/>
                </a:lnTo>
                <a:lnTo>
                  <a:pt x="12" y="168"/>
                </a:lnTo>
                <a:lnTo>
                  <a:pt x="18" y="162"/>
                </a:lnTo>
                <a:lnTo>
                  <a:pt x="12" y="156"/>
                </a:lnTo>
                <a:lnTo>
                  <a:pt x="6" y="138"/>
                </a:lnTo>
                <a:lnTo>
                  <a:pt x="0" y="132"/>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408" name="Freeform 407">
            <a:hlinkClick xmlns:r="http://schemas.openxmlformats.org/officeDocument/2006/relationships" r:id="rId69" tooltip="Bangladesh - 9,424"/>
          </xdr:cNvPr>
          <xdr:cNvSpPr>
            <a:spLocks/>
          </xdr:cNvSpPr>
        </xdr:nvSpPr>
        <xdr:spPr bwMode="auto">
          <a:xfrm>
            <a:off x="5130" y="1326"/>
            <a:ext cx="6" cy="6"/>
          </a:xfrm>
          <a:custGeom>
            <a:avLst/>
            <a:gdLst/>
            <a:ahLst/>
            <a:cxnLst>
              <a:cxn ang="0">
                <a:pos x="0" y="6"/>
              </a:cxn>
              <a:cxn ang="0">
                <a:pos x="6" y="0"/>
              </a:cxn>
              <a:cxn ang="0">
                <a:pos x="6" y="6"/>
              </a:cxn>
              <a:cxn ang="0">
                <a:pos x="0" y="6"/>
              </a:cxn>
            </a:cxnLst>
            <a:rect l="0" t="0" r="r" b="b"/>
            <a:pathLst>
              <a:path w="6" h="6">
                <a:moveTo>
                  <a:pt x="0" y="6"/>
                </a:moveTo>
                <a:lnTo>
                  <a:pt x="6" y="0"/>
                </a:lnTo>
                <a:lnTo>
                  <a:pt x="6" y="6"/>
                </a:lnTo>
                <a:lnTo>
                  <a:pt x="0" y="6"/>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409" name="Freeform 408">
            <a:hlinkClick xmlns:r="http://schemas.openxmlformats.org/officeDocument/2006/relationships" r:id="rId69" tooltip="Bangladesh - 9,424"/>
          </xdr:cNvPr>
          <xdr:cNvSpPr>
            <a:spLocks/>
          </xdr:cNvSpPr>
        </xdr:nvSpPr>
        <xdr:spPr bwMode="auto">
          <a:xfrm>
            <a:off x="5124" y="1320"/>
            <a:ext cx="6" cy="18"/>
          </a:xfrm>
          <a:custGeom>
            <a:avLst/>
            <a:gdLst/>
            <a:ahLst/>
            <a:cxnLst>
              <a:cxn ang="0">
                <a:pos x="0" y="18"/>
              </a:cxn>
              <a:cxn ang="0">
                <a:pos x="0" y="6"/>
              </a:cxn>
              <a:cxn ang="0">
                <a:pos x="0" y="0"/>
              </a:cxn>
              <a:cxn ang="0">
                <a:pos x="6" y="6"/>
              </a:cxn>
              <a:cxn ang="0">
                <a:pos x="0" y="18"/>
              </a:cxn>
            </a:cxnLst>
            <a:rect l="0" t="0" r="r" b="b"/>
            <a:pathLst>
              <a:path w="6" h="18">
                <a:moveTo>
                  <a:pt x="0" y="18"/>
                </a:moveTo>
                <a:lnTo>
                  <a:pt x="0" y="6"/>
                </a:lnTo>
                <a:lnTo>
                  <a:pt x="0" y="0"/>
                </a:lnTo>
                <a:lnTo>
                  <a:pt x="6" y="6"/>
                </a:lnTo>
                <a:lnTo>
                  <a:pt x="0" y="18"/>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410" name="Freeform 409">
            <a:hlinkClick xmlns:r="http://schemas.openxmlformats.org/officeDocument/2006/relationships" r:id="rId69" tooltip="Bangladesh - 9,424"/>
          </xdr:cNvPr>
          <xdr:cNvSpPr>
            <a:spLocks/>
          </xdr:cNvSpPr>
        </xdr:nvSpPr>
        <xdr:spPr bwMode="auto">
          <a:xfrm>
            <a:off x="5082" y="1260"/>
            <a:ext cx="78" cy="96"/>
          </a:xfrm>
          <a:custGeom>
            <a:avLst/>
            <a:gdLst/>
            <a:ahLst/>
            <a:cxnLst>
              <a:cxn ang="0">
                <a:pos x="12" y="60"/>
              </a:cxn>
              <a:cxn ang="0">
                <a:pos x="12" y="54"/>
              </a:cxn>
              <a:cxn ang="0">
                <a:pos x="12" y="36"/>
              </a:cxn>
              <a:cxn ang="0">
                <a:pos x="0" y="24"/>
              </a:cxn>
              <a:cxn ang="0">
                <a:pos x="12" y="24"/>
              </a:cxn>
              <a:cxn ang="0">
                <a:pos x="0" y="12"/>
              </a:cxn>
              <a:cxn ang="0">
                <a:pos x="6" y="0"/>
              </a:cxn>
              <a:cxn ang="0">
                <a:pos x="18" y="0"/>
              </a:cxn>
              <a:cxn ang="0">
                <a:pos x="18" y="0"/>
              </a:cxn>
              <a:cxn ang="0">
                <a:pos x="30" y="6"/>
              </a:cxn>
              <a:cxn ang="0">
                <a:pos x="42" y="24"/>
              </a:cxn>
              <a:cxn ang="0">
                <a:pos x="72" y="24"/>
              </a:cxn>
              <a:cxn ang="0">
                <a:pos x="72" y="24"/>
              </a:cxn>
              <a:cxn ang="0">
                <a:pos x="54" y="42"/>
              </a:cxn>
              <a:cxn ang="0">
                <a:pos x="54" y="54"/>
              </a:cxn>
              <a:cxn ang="0">
                <a:pos x="66" y="54"/>
              </a:cxn>
              <a:cxn ang="0">
                <a:pos x="72" y="48"/>
              </a:cxn>
              <a:cxn ang="0">
                <a:pos x="78" y="90"/>
              </a:cxn>
              <a:cxn ang="0">
                <a:pos x="72" y="90"/>
              </a:cxn>
              <a:cxn ang="0">
                <a:pos x="66" y="90"/>
              </a:cxn>
              <a:cxn ang="0">
                <a:pos x="60" y="66"/>
              </a:cxn>
              <a:cxn ang="0">
                <a:pos x="54" y="66"/>
              </a:cxn>
              <a:cxn ang="0">
                <a:pos x="42" y="54"/>
              </a:cxn>
              <a:cxn ang="0">
                <a:pos x="42" y="54"/>
              </a:cxn>
              <a:cxn ang="0">
                <a:pos x="42" y="54"/>
              </a:cxn>
              <a:cxn ang="0">
                <a:pos x="42" y="72"/>
              </a:cxn>
              <a:cxn ang="0">
                <a:pos x="36" y="72"/>
              </a:cxn>
              <a:cxn ang="0">
                <a:pos x="36" y="72"/>
              </a:cxn>
              <a:cxn ang="0">
                <a:pos x="36" y="66"/>
              </a:cxn>
              <a:cxn ang="0">
                <a:pos x="30" y="78"/>
              </a:cxn>
              <a:cxn ang="0">
                <a:pos x="24" y="72"/>
              </a:cxn>
              <a:cxn ang="0">
                <a:pos x="24" y="72"/>
              </a:cxn>
              <a:cxn ang="0">
                <a:pos x="18" y="84"/>
              </a:cxn>
            </a:cxnLst>
            <a:rect l="0" t="0" r="r" b="b"/>
            <a:pathLst>
              <a:path w="78" h="96">
                <a:moveTo>
                  <a:pt x="18" y="72"/>
                </a:moveTo>
                <a:lnTo>
                  <a:pt x="12" y="60"/>
                </a:lnTo>
                <a:lnTo>
                  <a:pt x="18" y="54"/>
                </a:lnTo>
                <a:lnTo>
                  <a:pt x="12" y="54"/>
                </a:lnTo>
                <a:lnTo>
                  <a:pt x="12" y="48"/>
                </a:lnTo>
                <a:lnTo>
                  <a:pt x="12" y="36"/>
                </a:lnTo>
                <a:lnTo>
                  <a:pt x="0" y="30"/>
                </a:lnTo>
                <a:lnTo>
                  <a:pt x="0" y="24"/>
                </a:lnTo>
                <a:lnTo>
                  <a:pt x="6" y="24"/>
                </a:lnTo>
                <a:lnTo>
                  <a:pt x="12" y="24"/>
                </a:lnTo>
                <a:lnTo>
                  <a:pt x="18" y="18"/>
                </a:lnTo>
                <a:lnTo>
                  <a:pt x="0" y="12"/>
                </a:lnTo>
                <a:lnTo>
                  <a:pt x="0" y="6"/>
                </a:lnTo>
                <a:lnTo>
                  <a:pt x="6" y="0"/>
                </a:lnTo>
                <a:lnTo>
                  <a:pt x="12" y="6"/>
                </a:lnTo>
                <a:lnTo>
                  <a:pt x="18" y="0"/>
                </a:lnTo>
                <a:lnTo>
                  <a:pt x="12" y="0"/>
                </a:lnTo>
                <a:lnTo>
                  <a:pt x="18" y="0"/>
                </a:lnTo>
                <a:lnTo>
                  <a:pt x="24" y="6"/>
                </a:lnTo>
                <a:lnTo>
                  <a:pt x="30" y="6"/>
                </a:lnTo>
                <a:lnTo>
                  <a:pt x="30" y="18"/>
                </a:lnTo>
                <a:lnTo>
                  <a:pt x="42" y="24"/>
                </a:lnTo>
                <a:lnTo>
                  <a:pt x="66" y="24"/>
                </a:lnTo>
                <a:lnTo>
                  <a:pt x="72" y="24"/>
                </a:lnTo>
                <a:lnTo>
                  <a:pt x="78" y="24"/>
                </a:lnTo>
                <a:lnTo>
                  <a:pt x="72" y="24"/>
                </a:lnTo>
                <a:lnTo>
                  <a:pt x="66" y="36"/>
                </a:lnTo>
                <a:lnTo>
                  <a:pt x="54" y="42"/>
                </a:lnTo>
                <a:lnTo>
                  <a:pt x="54" y="48"/>
                </a:lnTo>
                <a:lnTo>
                  <a:pt x="54" y="54"/>
                </a:lnTo>
                <a:lnTo>
                  <a:pt x="60" y="60"/>
                </a:lnTo>
                <a:lnTo>
                  <a:pt x="66" y="54"/>
                </a:lnTo>
                <a:lnTo>
                  <a:pt x="66" y="48"/>
                </a:lnTo>
                <a:lnTo>
                  <a:pt x="72" y="48"/>
                </a:lnTo>
                <a:lnTo>
                  <a:pt x="78" y="78"/>
                </a:lnTo>
                <a:lnTo>
                  <a:pt x="78" y="90"/>
                </a:lnTo>
                <a:lnTo>
                  <a:pt x="72" y="84"/>
                </a:lnTo>
                <a:lnTo>
                  <a:pt x="72" y="90"/>
                </a:lnTo>
                <a:lnTo>
                  <a:pt x="72" y="96"/>
                </a:lnTo>
                <a:lnTo>
                  <a:pt x="66" y="90"/>
                </a:lnTo>
                <a:lnTo>
                  <a:pt x="66" y="78"/>
                </a:lnTo>
                <a:lnTo>
                  <a:pt x="60" y="66"/>
                </a:lnTo>
                <a:lnTo>
                  <a:pt x="60" y="60"/>
                </a:lnTo>
                <a:lnTo>
                  <a:pt x="54" y="66"/>
                </a:lnTo>
                <a:lnTo>
                  <a:pt x="48" y="66"/>
                </a:lnTo>
                <a:lnTo>
                  <a:pt x="42" y="54"/>
                </a:lnTo>
                <a:lnTo>
                  <a:pt x="42" y="48"/>
                </a:lnTo>
                <a:lnTo>
                  <a:pt x="42" y="54"/>
                </a:lnTo>
                <a:lnTo>
                  <a:pt x="36" y="54"/>
                </a:lnTo>
                <a:lnTo>
                  <a:pt x="42" y="54"/>
                </a:lnTo>
                <a:lnTo>
                  <a:pt x="42" y="60"/>
                </a:lnTo>
                <a:lnTo>
                  <a:pt x="42" y="72"/>
                </a:lnTo>
                <a:lnTo>
                  <a:pt x="36" y="78"/>
                </a:lnTo>
                <a:lnTo>
                  <a:pt x="36" y="72"/>
                </a:lnTo>
                <a:lnTo>
                  <a:pt x="36" y="78"/>
                </a:lnTo>
                <a:lnTo>
                  <a:pt x="36" y="72"/>
                </a:lnTo>
                <a:lnTo>
                  <a:pt x="30" y="78"/>
                </a:lnTo>
                <a:lnTo>
                  <a:pt x="36" y="66"/>
                </a:lnTo>
                <a:lnTo>
                  <a:pt x="30" y="72"/>
                </a:lnTo>
                <a:lnTo>
                  <a:pt x="30" y="78"/>
                </a:lnTo>
                <a:lnTo>
                  <a:pt x="24" y="78"/>
                </a:lnTo>
                <a:lnTo>
                  <a:pt x="24" y="72"/>
                </a:lnTo>
                <a:lnTo>
                  <a:pt x="24" y="78"/>
                </a:lnTo>
                <a:lnTo>
                  <a:pt x="24" y="72"/>
                </a:lnTo>
                <a:lnTo>
                  <a:pt x="24" y="78"/>
                </a:lnTo>
                <a:lnTo>
                  <a:pt x="18" y="84"/>
                </a:lnTo>
                <a:lnTo>
                  <a:pt x="18" y="72"/>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411" name="Freeform 410">
            <a:hlinkClick xmlns:r="http://schemas.openxmlformats.org/officeDocument/2006/relationships" r:id="rId70" tooltip="Kazakhstan - 9,937"/>
          </xdr:cNvPr>
          <xdr:cNvSpPr>
            <a:spLocks/>
          </xdr:cNvSpPr>
        </xdr:nvSpPr>
        <xdr:spPr bwMode="auto">
          <a:xfrm>
            <a:off x="4380" y="768"/>
            <a:ext cx="690" cy="252"/>
          </a:xfrm>
          <a:custGeom>
            <a:avLst/>
            <a:gdLst/>
            <a:ahLst/>
            <a:cxnLst>
              <a:cxn ang="0">
                <a:pos x="138" y="228"/>
              </a:cxn>
              <a:cxn ang="0">
                <a:pos x="78" y="240"/>
              </a:cxn>
              <a:cxn ang="0">
                <a:pos x="36" y="180"/>
              </a:cxn>
              <a:cxn ang="0">
                <a:pos x="48" y="162"/>
              </a:cxn>
              <a:cxn ang="0">
                <a:pos x="42" y="150"/>
              </a:cxn>
              <a:cxn ang="0">
                <a:pos x="12" y="120"/>
              </a:cxn>
              <a:cxn ang="0">
                <a:pos x="6" y="108"/>
              </a:cxn>
              <a:cxn ang="0">
                <a:pos x="12" y="90"/>
              </a:cxn>
              <a:cxn ang="0">
                <a:pos x="36" y="96"/>
              </a:cxn>
              <a:cxn ang="0">
                <a:pos x="66" y="72"/>
              </a:cxn>
              <a:cxn ang="0">
                <a:pos x="78" y="66"/>
              </a:cxn>
              <a:cxn ang="0">
                <a:pos x="102" y="66"/>
              </a:cxn>
              <a:cxn ang="0">
                <a:pos x="132" y="84"/>
              </a:cxn>
              <a:cxn ang="0">
                <a:pos x="156" y="84"/>
              </a:cxn>
              <a:cxn ang="0">
                <a:pos x="186" y="78"/>
              </a:cxn>
              <a:cxn ang="0">
                <a:pos x="204" y="78"/>
              </a:cxn>
              <a:cxn ang="0">
                <a:pos x="240" y="84"/>
              </a:cxn>
              <a:cxn ang="0">
                <a:pos x="246" y="66"/>
              </a:cxn>
              <a:cxn ang="0">
                <a:pos x="246" y="54"/>
              </a:cxn>
              <a:cxn ang="0">
                <a:pos x="264" y="42"/>
              </a:cxn>
              <a:cxn ang="0">
                <a:pos x="246" y="36"/>
              </a:cxn>
              <a:cxn ang="0">
                <a:pos x="270" y="24"/>
              </a:cxn>
              <a:cxn ang="0">
                <a:pos x="282" y="24"/>
              </a:cxn>
              <a:cxn ang="0">
                <a:pos x="318" y="18"/>
              </a:cxn>
              <a:cxn ang="0">
                <a:pos x="372" y="6"/>
              </a:cxn>
              <a:cxn ang="0">
                <a:pos x="378" y="0"/>
              </a:cxn>
              <a:cxn ang="0">
                <a:pos x="414" y="12"/>
              </a:cxn>
              <a:cxn ang="0">
                <a:pos x="414" y="24"/>
              </a:cxn>
              <a:cxn ang="0">
                <a:pos x="432" y="24"/>
              </a:cxn>
              <a:cxn ang="0">
                <a:pos x="438" y="30"/>
              </a:cxn>
              <a:cxn ang="0">
                <a:pos x="450" y="24"/>
              </a:cxn>
              <a:cxn ang="0">
                <a:pos x="456" y="30"/>
              </a:cxn>
              <a:cxn ang="0">
                <a:pos x="462" y="30"/>
              </a:cxn>
              <a:cxn ang="0">
                <a:pos x="480" y="30"/>
              </a:cxn>
              <a:cxn ang="0">
                <a:pos x="504" y="24"/>
              </a:cxn>
              <a:cxn ang="0">
                <a:pos x="576" y="78"/>
              </a:cxn>
              <a:cxn ang="0">
                <a:pos x="588" y="72"/>
              </a:cxn>
              <a:cxn ang="0">
                <a:pos x="594" y="84"/>
              </a:cxn>
              <a:cxn ang="0">
                <a:pos x="624" y="78"/>
              </a:cxn>
              <a:cxn ang="0">
                <a:pos x="648" y="90"/>
              </a:cxn>
              <a:cxn ang="0">
                <a:pos x="672" y="102"/>
              </a:cxn>
              <a:cxn ang="0">
                <a:pos x="690" y="108"/>
              </a:cxn>
              <a:cxn ang="0">
                <a:pos x="666" y="120"/>
              </a:cxn>
              <a:cxn ang="0">
                <a:pos x="660" y="144"/>
              </a:cxn>
              <a:cxn ang="0">
                <a:pos x="630" y="144"/>
              </a:cxn>
              <a:cxn ang="0">
                <a:pos x="612" y="174"/>
              </a:cxn>
              <a:cxn ang="0">
                <a:pos x="564" y="180"/>
              </a:cxn>
              <a:cxn ang="0">
                <a:pos x="570" y="192"/>
              </a:cxn>
              <a:cxn ang="0">
                <a:pos x="576" y="216"/>
              </a:cxn>
              <a:cxn ang="0">
                <a:pos x="570" y="228"/>
              </a:cxn>
              <a:cxn ang="0">
                <a:pos x="552" y="216"/>
              </a:cxn>
              <a:cxn ang="0">
                <a:pos x="492" y="216"/>
              </a:cxn>
              <a:cxn ang="0">
                <a:pos x="456" y="222"/>
              </a:cxn>
              <a:cxn ang="0">
                <a:pos x="414" y="222"/>
              </a:cxn>
              <a:cxn ang="0">
                <a:pos x="372" y="252"/>
              </a:cxn>
              <a:cxn ang="0">
                <a:pos x="360" y="240"/>
              </a:cxn>
              <a:cxn ang="0">
                <a:pos x="330" y="228"/>
              </a:cxn>
              <a:cxn ang="0">
                <a:pos x="318" y="210"/>
              </a:cxn>
              <a:cxn ang="0">
                <a:pos x="282" y="204"/>
              </a:cxn>
              <a:cxn ang="0">
                <a:pos x="204" y="168"/>
              </a:cxn>
            </a:cxnLst>
            <a:rect l="0" t="0" r="r" b="b"/>
            <a:pathLst>
              <a:path w="690" h="252">
                <a:moveTo>
                  <a:pt x="162" y="240"/>
                </a:moveTo>
                <a:lnTo>
                  <a:pt x="150" y="240"/>
                </a:lnTo>
                <a:lnTo>
                  <a:pt x="138" y="228"/>
                </a:lnTo>
                <a:lnTo>
                  <a:pt x="126" y="222"/>
                </a:lnTo>
                <a:lnTo>
                  <a:pt x="108" y="228"/>
                </a:lnTo>
                <a:lnTo>
                  <a:pt x="78" y="240"/>
                </a:lnTo>
                <a:lnTo>
                  <a:pt x="54" y="216"/>
                </a:lnTo>
                <a:lnTo>
                  <a:pt x="48" y="204"/>
                </a:lnTo>
                <a:lnTo>
                  <a:pt x="36" y="180"/>
                </a:lnTo>
                <a:lnTo>
                  <a:pt x="48" y="168"/>
                </a:lnTo>
                <a:lnTo>
                  <a:pt x="60" y="162"/>
                </a:lnTo>
                <a:lnTo>
                  <a:pt x="48" y="162"/>
                </a:lnTo>
                <a:lnTo>
                  <a:pt x="48" y="156"/>
                </a:lnTo>
                <a:lnTo>
                  <a:pt x="36" y="150"/>
                </a:lnTo>
                <a:lnTo>
                  <a:pt x="42" y="150"/>
                </a:lnTo>
                <a:lnTo>
                  <a:pt x="24" y="132"/>
                </a:lnTo>
                <a:lnTo>
                  <a:pt x="12" y="132"/>
                </a:lnTo>
                <a:lnTo>
                  <a:pt x="12" y="120"/>
                </a:lnTo>
                <a:lnTo>
                  <a:pt x="0" y="120"/>
                </a:lnTo>
                <a:lnTo>
                  <a:pt x="12" y="108"/>
                </a:lnTo>
                <a:lnTo>
                  <a:pt x="6" y="108"/>
                </a:lnTo>
                <a:lnTo>
                  <a:pt x="6" y="96"/>
                </a:lnTo>
                <a:lnTo>
                  <a:pt x="12" y="96"/>
                </a:lnTo>
                <a:lnTo>
                  <a:pt x="12" y="90"/>
                </a:lnTo>
                <a:lnTo>
                  <a:pt x="18" y="84"/>
                </a:lnTo>
                <a:lnTo>
                  <a:pt x="30" y="96"/>
                </a:lnTo>
                <a:lnTo>
                  <a:pt x="36" y="96"/>
                </a:lnTo>
                <a:lnTo>
                  <a:pt x="36" y="84"/>
                </a:lnTo>
                <a:lnTo>
                  <a:pt x="48" y="78"/>
                </a:lnTo>
                <a:lnTo>
                  <a:pt x="66" y="72"/>
                </a:lnTo>
                <a:lnTo>
                  <a:pt x="72" y="66"/>
                </a:lnTo>
                <a:lnTo>
                  <a:pt x="84" y="66"/>
                </a:lnTo>
                <a:lnTo>
                  <a:pt x="78" y="66"/>
                </a:lnTo>
                <a:lnTo>
                  <a:pt x="90" y="66"/>
                </a:lnTo>
                <a:lnTo>
                  <a:pt x="96" y="66"/>
                </a:lnTo>
                <a:lnTo>
                  <a:pt x="102" y="66"/>
                </a:lnTo>
                <a:lnTo>
                  <a:pt x="114" y="66"/>
                </a:lnTo>
                <a:lnTo>
                  <a:pt x="138" y="78"/>
                </a:lnTo>
                <a:lnTo>
                  <a:pt x="132" y="84"/>
                </a:lnTo>
                <a:lnTo>
                  <a:pt x="138" y="84"/>
                </a:lnTo>
                <a:lnTo>
                  <a:pt x="138" y="78"/>
                </a:lnTo>
                <a:lnTo>
                  <a:pt x="156" y="84"/>
                </a:lnTo>
                <a:lnTo>
                  <a:pt x="168" y="78"/>
                </a:lnTo>
                <a:lnTo>
                  <a:pt x="180" y="78"/>
                </a:lnTo>
                <a:lnTo>
                  <a:pt x="186" y="78"/>
                </a:lnTo>
                <a:lnTo>
                  <a:pt x="192" y="78"/>
                </a:lnTo>
                <a:lnTo>
                  <a:pt x="198" y="72"/>
                </a:lnTo>
                <a:lnTo>
                  <a:pt x="204" y="78"/>
                </a:lnTo>
                <a:lnTo>
                  <a:pt x="222" y="84"/>
                </a:lnTo>
                <a:lnTo>
                  <a:pt x="228" y="78"/>
                </a:lnTo>
                <a:lnTo>
                  <a:pt x="240" y="84"/>
                </a:lnTo>
                <a:lnTo>
                  <a:pt x="252" y="78"/>
                </a:lnTo>
                <a:lnTo>
                  <a:pt x="258" y="72"/>
                </a:lnTo>
                <a:lnTo>
                  <a:pt x="246" y="66"/>
                </a:lnTo>
                <a:lnTo>
                  <a:pt x="234" y="66"/>
                </a:lnTo>
                <a:lnTo>
                  <a:pt x="228" y="60"/>
                </a:lnTo>
                <a:lnTo>
                  <a:pt x="246" y="54"/>
                </a:lnTo>
                <a:lnTo>
                  <a:pt x="240" y="48"/>
                </a:lnTo>
                <a:lnTo>
                  <a:pt x="246" y="42"/>
                </a:lnTo>
                <a:lnTo>
                  <a:pt x="264" y="42"/>
                </a:lnTo>
                <a:lnTo>
                  <a:pt x="246" y="36"/>
                </a:lnTo>
                <a:lnTo>
                  <a:pt x="258" y="36"/>
                </a:lnTo>
                <a:lnTo>
                  <a:pt x="246" y="36"/>
                </a:lnTo>
                <a:lnTo>
                  <a:pt x="246" y="30"/>
                </a:lnTo>
                <a:lnTo>
                  <a:pt x="252" y="24"/>
                </a:lnTo>
                <a:lnTo>
                  <a:pt x="270" y="24"/>
                </a:lnTo>
                <a:lnTo>
                  <a:pt x="270" y="30"/>
                </a:lnTo>
                <a:lnTo>
                  <a:pt x="270" y="24"/>
                </a:lnTo>
                <a:lnTo>
                  <a:pt x="282" y="24"/>
                </a:lnTo>
                <a:lnTo>
                  <a:pt x="312" y="18"/>
                </a:lnTo>
                <a:lnTo>
                  <a:pt x="318" y="24"/>
                </a:lnTo>
                <a:lnTo>
                  <a:pt x="318" y="18"/>
                </a:lnTo>
                <a:lnTo>
                  <a:pt x="366" y="12"/>
                </a:lnTo>
                <a:lnTo>
                  <a:pt x="366" y="6"/>
                </a:lnTo>
                <a:lnTo>
                  <a:pt x="372" y="6"/>
                </a:lnTo>
                <a:lnTo>
                  <a:pt x="378" y="0"/>
                </a:lnTo>
                <a:lnTo>
                  <a:pt x="378" y="6"/>
                </a:lnTo>
                <a:lnTo>
                  <a:pt x="378" y="0"/>
                </a:lnTo>
                <a:lnTo>
                  <a:pt x="402" y="6"/>
                </a:lnTo>
                <a:lnTo>
                  <a:pt x="408" y="6"/>
                </a:lnTo>
                <a:lnTo>
                  <a:pt x="414" y="12"/>
                </a:lnTo>
                <a:lnTo>
                  <a:pt x="420" y="12"/>
                </a:lnTo>
                <a:lnTo>
                  <a:pt x="420" y="24"/>
                </a:lnTo>
                <a:lnTo>
                  <a:pt x="414" y="24"/>
                </a:lnTo>
                <a:lnTo>
                  <a:pt x="420" y="24"/>
                </a:lnTo>
                <a:lnTo>
                  <a:pt x="426" y="24"/>
                </a:lnTo>
                <a:lnTo>
                  <a:pt x="432" y="24"/>
                </a:lnTo>
                <a:lnTo>
                  <a:pt x="432" y="18"/>
                </a:lnTo>
                <a:lnTo>
                  <a:pt x="438" y="24"/>
                </a:lnTo>
                <a:lnTo>
                  <a:pt x="438" y="30"/>
                </a:lnTo>
                <a:lnTo>
                  <a:pt x="444" y="24"/>
                </a:lnTo>
                <a:lnTo>
                  <a:pt x="438" y="24"/>
                </a:lnTo>
                <a:lnTo>
                  <a:pt x="450" y="24"/>
                </a:lnTo>
                <a:lnTo>
                  <a:pt x="462" y="24"/>
                </a:lnTo>
                <a:lnTo>
                  <a:pt x="462" y="30"/>
                </a:lnTo>
                <a:lnTo>
                  <a:pt x="456" y="30"/>
                </a:lnTo>
                <a:lnTo>
                  <a:pt x="450" y="36"/>
                </a:lnTo>
                <a:lnTo>
                  <a:pt x="456" y="36"/>
                </a:lnTo>
                <a:lnTo>
                  <a:pt x="462" y="30"/>
                </a:lnTo>
                <a:lnTo>
                  <a:pt x="474" y="36"/>
                </a:lnTo>
                <a:lnTo>
                  <a:pt x="474" y="30"/>
                </a:lnTo>
                <a:lnTo>
                  <a:pt x="480" y="30"/>
                </a:lnTo>
                <a:lnTo>
                  <a:pt x="510" y="18"/>
                </a:lnTo>
                <a:lnTo>
                  <a:pt x="510" y="24"/>
                </a:lnTo>
                <a:lnTo>
                  <a:pt x="504" y="24"/>
                </a:lnTo>
                <a:lnTo>
                  <a:pt x="528" y="36"/>
                </a:lnTo>
                <a:lnTo>
                  <a:pt x="570" y="78"/>
                </a:lnTo>
                <a:lnTo>
                  <a:pt x="576" y="78"/>
                </a:lnTo>
                <a:lnTo>
                  <a:pt x="570" y="72"/>
                </a:lnTo>
                <a:lnTo>
                  <a:pt x="576" y="72"/>
                </a:lnTo>
                <a:lnTo>
                  <a:pt x="588" y="72"/>
                </a:lnTo>
                <a:lnTo>
                  <a:pt x="582" y="78"/>
                </a:lnTo>
                <a:lnTo>
                  <a:pt x="588" y="78"/>
                </a:lnTo>
                <a:lnTo>
                  <a:pt x="594" y="84"/>
                </a:lnTo>
                <a:lnTo>
                  <a:pt x="606" y="84"/>
                </a:lnTo>
                <a:lnTo>
                  <a:pt x="612" y="78"/>
                </a:lnTo>
                <a:lnTo>
                  <a:pt x="624" y="78"/>
                </a:lnTo>
                <a:lnTo>
                  <a:pt x="636" y="78"/>
                </a:lnTo>
                <a:lnTo>
                  <a:pt x="636" y="90"/>
                </a:lnTo>
                <a:lnTo>
                  <a:pt x="648" y="90"/>
                </a:lnTo>
                <a:lnTo>
                  <a:pt x="648" y="96"/>
                </a:lnTo>
                <a:lnTo>
                  <a:pt x="654" y="102"/>
                </a:lnTo>
                <a:lnTo>
                  <a:pt x="672" y="102"/>
                </a:lnTo>
                <a:lnTo>
                  <a:pt x="678" y="96"/>
                </a:lnTo>
                <a:lnTo>
                  <a:pt x="678" y="102"/>
                </a:lnTo>
                <a:lnTo>
                  <a:pt x="690" y="108"/>
                </a:lnTo>
                <a:lnTo>
                  <a:pt x="684" y="108"/>
                </a:lnTo>
                <a:lnTo>
                  <a:pt x="678" y="120"/>
                </a:lnTo>
                <a:lnTo>
                  <a:pt x="666" y="120"/>
                </a:lnTo>
                <a:lnTo>
                  <a:pt x="660" y="132"/>
                </a:lnTo>
                <a:lnTo>
                  <a:pt x="660" y="138"/>
                </a:lnTo>
                <a:lnTo>
                  <a:pt x="660" y="144"/>
                </a:lnTo>
                <a:lnTo>
                  <a:pt x="648" y="150"/>
                </a:lnTo>
                <a:lnTo>
                  <a:pt x="648" y="144"/>
                </a:lnTo>
                <a:lnTo>
                  <a:pt x="630" y="144"/>
                </a:lnTo>
                <a:lnTo>
                  <a:pt x="618" y="144"/>
                </a:lnTo>
                <a:lnTo>
                  <a:pt x="606" y="168"/>
                </a:lnTo>
                <a:lnTo>
                  <a:pt x="612" y="174"/>
                </a:lnTo>
                <a:lnTo>
                  <a:pt x="600" y="174"/>
                </a:lnTo>
                <a:lnTo>
                  <a:pt x="594" y="174"/>
                </a:lnTo>
                <a:lnTo>
                  <a:pt x="564" y="180"/>
                </a:lnTo>
                <a:lnTo>
                  <a:pt x="576" y="186"/>
                </a:lnTo>
                <a:lnTo>
                  <a:pt x="570" y="186"/>
                </a:lnTo>
                <a:lnTo>
                  <a:pt x="570" y="192"/>
                </a:lnTo>
                <a:lnTo>
                  <a:pt x="582" y="210"/>
                </a:lnTo>
                <a:lnTo>
                  <a:pt x="570" y="210"/>
                </a:lnTo>
                <a:lnTo>
                  <a:pt x="576" y="216"/>
                </a:lnTo>
                <a:lnTo>
                  <a:pt x="570" y="216"/>
                </a:lnTo>
                <a:lnTo>
                  <a:pt x="570" y="222"/>
                </a:lnTo>
                <a:lnTo>
                  <a:pt x="570" y="228"/>
                </a:lnTo>
                <a:lnTo>
                  <a:pt x="564" y="222"/>
                </a:lnTo>
                <a:lnTo>
                  <a:pt x="558" y="222"/>
                </a:lnTo>
                <a:lnTo>
                  <a:pt x="552" y="216"/>
                </a:lnTo>
                <a:lnTo>
                  <a:pt x="516" y="210"/>
                </a:lnTo>
                <a:lnTo>
                  <a:pt x="498" y="216"/>
                </a:lnTo>
                <a:lnTo>
                  <a:pt x="492" y="216"/>
                </a:lnTo>
                <a:lnTo>
                  <a:pt x="468" y="210"/>
                </a:lnTo>
                <a:lnTo>
                  <a:pt x="456" y="210"/>
                </a:lnTo>
                <a:lnTo>
                  <a:pt x="456" y="222"/>
                </a:lnTo>
                <a:lnTo>
                  <a:pt x="438" y="216"/>
                </a:lnTo>
                <a:lnTo>
                  <a:pt x="420" y="216"/>
                </a:lnTo>
                <a:lnTo>
                  <a:pt x="414" y="222"/>
                </a:lnTo>
                <a:lnTo>
                  <a:pt x="384" y="240"/>
                </a:lnTo>
                <a:lnTo>
                  <a:pt x="372" y="246"/>
                </a:lnTo>
                <a:lnTo>
                  <a:pt x="372" y="252"/>
                </a:lnTo>
                <a:lnTo>
                  <a:pt x="366" y="252"/>
                </a:lnTo>
                <a:lnTo>
                  <a:pt x="366" y="246"/>
                </a:lnTo>
                <a:lnTo>
                  <a:pt x="360" y="240"/>
                </a:lnTo>
                <a:lnTo>
                  <a:pt x="342" y="240"/>
                </a:lnTo>
                <a:lnTo>
                  <a:pt x="336" y="228"/>
                </a:lnTo>
                <a:lnTo>
                  <a:pt x="330" y="228"/>
                </a:lnTo>
                <a:lnTo>
                  <a:pt x="330" y="210"/>
                </a:lnTo>
                <a:lnTo>
                  <a:pt x="324" y="216"/>
                </a:lnTo>
                <a:lnTo>
                  <a:pt x="318" y="210"/>
                </a:lnTo>
                <a:lnTo>
                  <a:pt x="312" y="198"/>
                </a:lnTo>
                <a:lnTo>
                  <a:pt x="306" y="204"/>
                </a:lnTo>
                <a:lnTo>
                  <a:pt x="282" y="204"/>
                </a:lnTo>
                <a:lnTo>
                  <a:pt x="264" y="204"/>
                </a:lnTo>
                <a:lnTo>
                  <a:pt x="246" y="192"/>
                </a:lnTo>
                <a:lnTo>
                  <a:pt x="204" y="168"/>
                </a:lnTo>
                <a:lnTo>
                  <a:pt x="162" y="180"/>
                </a:lnTo>
                <a:lnTo>
                  <a:pt x="162" y="240"/>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412" name="Freeform 411">
            <a:hlinkClick xmlns:r="http://schemas.openxmlformats.org/officeDocument/2006/relationships" r:id="rId71" tooltip="France - 10,548"/>
          </xdr:cNvPr>
          <xdr:cNvSpPr>
            <a:spLocks/>
          </xdr:cNvSpPr>
        </xdr:nvSpPr>
        <xdr:spPr bwMode="auto">
          <a:xfrm>
            <a:off x="3738" y="978"/>
            <a:ext cx="18" cy="30"/>
          </a:xfrm>
          <a:custGeom>
            <a:avLst/>
            <a:gdLst/>
            <a:ahLst/>
            <a:cxnLst>
              <a:cxn ang="0">
                <a:pos x="6" y="18"/>
              </a:cxn>
              <a:cxn ang="0">
                <a:pos x="6" y="12"/>
              </a:cxn>
              <a:cxn ang="0">
                <a:pos x="12" y="6"/>
              </a:cxn>
              <a:cxn ang="0">
                <a:pos x="12" y="0"/>
              </a:cxn>
              <a:cxn ang="0">
                <a:pos x="18" y="0"/>
              </a:cxn>
              <a:cxn ang="0">
                <a:pos x="18" y="18"/>
              </a:cxn>
              <a:cxn ang="0">
                <a:pos x="12" y="30"/>
              </a:cxn>
              <a:cxn ang="0">
                <a:pos x="6" y="24"/>
              </a:cxn>
              <a:cxn ang="0">
                <a:pos x="6" y="18"/>
              </a:cxn>
              <a:cxn ang="0">
                <a:pos x="0" y="18"/>
              </a:cxn>
              <a:cxn ang="0">
                <a:pos x="6" y="18"/>
              </a:cxn>
            </a:cxnLst>
            <a:rect l="0" t="0" r="r" b="b"/>
            <a:pathLst>
              <a:path w="18" h="30">
                <a:moveTo>
                  <a:pt x="6" y="18"/>
                </a:moveTo>
                <a:lnTo>
                  <a:pt x="6" y="12"/>
                </a:lnTo>
                <a:lnTo>
                  <a:pt x="12" y="6"/>
                </a:lnTo>
                <a:lnTo>
                  <a:pt x="12" y="0"/>
                </a:lnTo>
                <a:lnTo>
                  <a:pt x="18" y="0"/>
                </a:lnTo>
                <a:lnTo>
                  <a:pt x="18" y="18"/>
                </a:lnTo>
                <a:lnTo>
                  <a:pt x="12" y="30"/>
                </a:lnTo>
                <a:lnTo>
                  <a:pt x="6" y="24"/>
                </a:lnTo>
                <a:lnTo>
                  <a:pt x="6" y="18"/>
                </a:lnTo>
                <a:lnTo>
                  <a:pt x="0" y="18"/>
                </a:lnTo>
                <a:lnTo>
                  <a:pt x="6" y="18"/>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413" name="Freeform 412">
            <a:hlinkClick xmlns:r="http://schemas.openxmlformats.org/officeDocument/2006/relationships" r:id="rId71" tooltip="France - 10,548"/>
          </xdr:cNvPr>
          <xdr:cNvSpPr>
            <a:spLocks/>
          </xdr:cNvSpPr>
        </xdr:nvSpPr>
        <xdr:spPr bwMode="auto">
          <a:xfrm>
            <a:off x="3510" y="846"/>
            <a:ext cx="222" cy="144"/>
          </a:xfrm>
          <a:custGeom>
            <a:avLst/>
            <a:gdLst/>
            <a:ahLst/>
            <a:cxnLst>
              <a:cxn ang="0">
                <a:pos x="42" y="60"/>
              </a:cxn>
              <a:cxn ang="0">
                <a:pos x="36" y="54"/>
              </a:cxn>
              <a:cxn ang="0">
                <a:pos x="30" y="60"/>
              </a:cxn>
              <a:cxn ang="0">
                <a:pos x="18" y="54"/>
              </a:cxn>
              <a:cxn ang="0">
                <a:pos x="6" y="48"/>
              </a:cxn>
              <a:cxn ang="0">
                <a:pos x="6" y="48"/>
              </a:cxn>
              <a:cxn ang="0">
                <a:pos x="0" y="42"/>
              </a:cxn>
              <a:cxn ang="0">
                <a:pos x="24" y="36"/>
              </a:cxn>
              <a:cxn ang="0">
                <a:pos x="36" y="42"/>
              </a:cxn>
              <a:cxn ang="0">
                <a:pos x="48" y="42"/>
              </a:cxn>
              <a:cxn ang="0">
                <a:pos x="60" y="42"/>
              </a:cxn>
              <a:cxn ang="0">
                <a:pos x="54" y="30"/>
              </a:cxn>
              <a:cxn ang="0">
                <a:pos x="60" y="24"/>
              </a:cxn>
              <a:cxn ang="0">
                <a:pos x="78" y="30"/>
              </a:cxn>
              <a:cxn ang="0">
                <a:pos x="84" y="24"/>
              </a:cxn>
              <a:cxn ang="0">
                <a:pos x="108" y="12"/>
              </a:cxn>
              <a:cxn ang="0">
                <a:pos x="126" y="0"/>
              </a:cxn>
              <a:cxn ang="0">
                <a:pos x="138" y="0"/>
              </a:cxn>
              <a:cxn ang="0">
                <a:pos x="156" y="12"/>
              </a:cxn>
              <a:cxn ang="0">
                <a:pos x="162" y="18"/>
              </a:cxn>
              <a:cxn ang="0">
                <a:pos x="168" y="18"/>
              </a:cxn>
              <a:cxn ang="0">
                <a:pos x="180" y="24"/>
              </a:cxn>
              <a:cxn ang="0">
                <a:pos x="198" y="30"/>
              </a:cxn>
              <a:cxn ang="0">
                <a:pos x="222" y="30"/>
              </a:cxn>
              <a:cxn ang="0">
                <a:pos x="210" y="48"/>
              </a:cxn>
              <a:cxn ang="0">
                <a:pos x="210" y="60"/>
              </a:cxn>
              <a:cxn ang="0">
                <a:pos x="186" y="72"/>
              </a:cxn>
              <a:cxn ang="0">
                <a:pos x="186" y="84"/>
              </a:cxn>
              <a:cxn ang="0">
                <a:pos x="198" y="78"/>
              </a:cxn>
              <a:cxn ang="0">
                <a:pos x="198" y="84"/>
              </a:cxn>
              <a:cxn ang="0">
                <a:pos x="198" y="96"/>
              </a:cxn>
              <a:cxn ang="0">
                <a:pos x="198" y="108"/>
              </a:cxn>
              <a:cxn ang="0">
                <a:pos x="216" y="114"/>
              </a:cxn>
              <a:cxn ang="0">
                <a:pos x="198" y="132"/>
              </a:cxn>
              <a:cxn ang="0">
                <a:pos x="168" y="132"/>
              </a:cxn>
              <a:cxn ang="0">
                <a:pos x="168" y="126"/>
              </a:cxn>
              <a:cxn ang="0">
                <a:pos x="150" y="126"/>
              </a:cxn>
              <a:cxn ang="0">
                <a:pos x="132" y="138"/>
              </a:cxn>
              <a:cxn ang="0">
                <a:pos x="120" y="144"/>
              </a:cxn>
              <a:cxn ang="0">
                <a:pos x="108" y="144"/>
              </a:cxn>
              <a:cxn ang="0">
                <a:pos x="72" y="138"/>
              </a:cxn>
              <a:cxn ang="0">
                <a:pos x="60" y="132"/>
              </a:cxn>
              <a:cxn ang="0">
                <a:pos x="60" y="126"/>
              </a:cxn>
              <a:cxn ang="0">
                <a:pos x="66" y="90"/>
              </a:cxn>
              <a:cxn ang="0">
                <a:pos x="72" y="90"/>
              </a:cxn>
              <a:cxn ang="0">
                <a:pos x="66" y="84"/>
              </a:cxn>
              <a:cxn ang="0">
                <a:pos x="54" y="78"/>
              </a:cxn>
              <a:cxn ang="0">
                <a:pos x="48" y="66"/>
              </a:cxn>
            </a:cxnLst>
            <a:rect l="0" t="0" r="r" b="b"/>
            <a:pathLst>
              <a:path w="222" h="144">
                <a:moveTo>
                  <a:pt x="48" y="60"/>
                </a:moveTo>
                <a:lnTo>
                  <a:pt x="42" y="60"/>
                </a:lnTo>
                <a:lnTo>
                  <a:pt x="36" y="60"/>
                </a:lnTo>
                <a:lnTo>
                  <a:pt x="36" y="54"/>
                </a:lnTo>
                <a:lnTo>
                  <a:pt x="30" y="54"/>
                </a:lnTo>
                <a:lnTo>
                  <a:pt x="30" y="60"/>
                </a:lnTo>
                <a:lnTo>
                  <a:pt x="30" y="54"/>
                </a:lnTo>
                <a:lnTo>
                  <a:pt x="18" y="54"/>
                </a:lnTo>
                <a:lnTo>
                  <a:pt x="12" y="54"/>
                </a:lnTo>
                <a:lnTo>
                  <a:pt x="6" y="48"/>
                </a:lnTo>
                <a:lnTo>
                  <a:pt x="12" y="48"/>
                </a:lnTo>
                <a:lnTo>
                  <a:pt x="6" y="48"/>
                </a:lnTo>
                <a:lnTo>
                  <a:pt x="6" y="42"/>
                </a:lnTo>
                <a:lnTo>
                  <a:pt x="0" y="42"/>
                </a:lnTo>
                <a:lnTo>
                  <a:pt x="12" y="36"/>
                </a:lnTo>
                <a:lnTo>
                  <a:pt x="24" y="36"/>
                </a:lnTo>
                <a:lnTo>
                  <a:pt x="30" y="36"/>
                </a:lnTo>
                <a:lnTo>
                  <a:pt x="36" y="42"/>
                </a:lnTo>
                <a:lnTo>
                  <a:pt x="48" y="36"/>
                </a:lnTo>
                <a:lnTo>
                  <a:pt x="48" y="42"/>
                </a:lnTo>
                <a:lnTo>
                  <a:pt x="48" y="36"/>
                </a:lnTo>
                <a:lnTo>
                  <a:pt x="60" y="42"/>
                </a:lnTo>
                <a:lnTo>
                  <a:pt x="54" y="36"/>
                </a:lnTo>
                <a:lnTo>
                  <a:pt x="54" y="30"/>
                </a:lnTo>
                <a:lnTo>
                  <a:pt x="54" y="24"/>
                </a:lnTo>
                <a:lnTo>
                  <a:pt x="60" y="24"/>
                </a:lnTo>
                <a:lnTo>
                  <a:pt x="66" y="24"/>
                </a:lnTo>
                <a:lnTo>
                  <a:pt x="78" y="30"/>
                </a:lnTo>
                <a:lnTo>
                  <a:pt x="90" y="24"/>
                </a:lnTo>
                <a:lnTo>
                  <a:pt x="84" y="24"/>
                </a:lnTo>
                <a:lnTo>
                  <a:pt x="90" y="24"/>
                </a:lnTo>
                <a:lnTo>
                  <a:pt x="108" y="12"/>
                </a:lnTo>
                <a:lnTo>
                  <a:pt x="114" y="0"/>
                </a:lnTo>
                <a:lnTo>
                  <a:pt x="126" y="0"/>
                </a:lnTo>
                <a:lnTo>
                  <a:pt x="132" y="0"/>
                </a:lnTo>
                <a:lnTo>
                  <a:pt x="138" y="0"/>
                </a:lnTo>
                <a:lnTo>
                  <a:pt x="138" y="6"/>
                </a:lnTo>
                <a:lnTo>
                  <a:pt x="156" y="12"/>
                </a:lnTo>
                <a:lnTo>
                  <a:pt x="156" y="18"/>
                </a:lnTo>
                <a:lnTo>
                  <a:pt x="162" y="18"/>
                </a:lnTo>
                <a:lnTo>
                  <a:pt x="168" y="12"/>
                </a:lnTo>
                <a:lnTo>
                  <a:pt x="168" y="18"/>
                </a:lnTo>
                <a:lnTo>
                  <a:pt x="174" y="24"/>
                </a:lnTo>
                <a:lnTo>
                  <a:pt x="180" y="24"/>
                </a:lnTo>
                <a:lnTo>
                  <a:pt x="192" y="24"/>
                </a:lnTo>
                <a:lnTo>
                  <a:pt x="198" y="30"/>
                </a:lnTo>
                <a:lnTo>
                  <a:pt x="210" y="30"/>
                </a:lnTo>
                <a:lnTo>
                  <a:pt x="222" y="30"/>
                </a:lnTo>
                <a:lnTo>
                  <a:pt x="216" y="42"/>
                </a:lnTo>
                <a:lnTo>
                  <a:pt x="210" y="48"/>
                </a:lnTo>
                <a:lnTo>
                  <a:pt x="210" y="54"/>
                </a:lnTo>
                <a:lnTo>
                  <a:pt x="210" y="60"/>
                </a:lnTo>
                <a:lnTo>
                  <a:pt x="204" y="60"/>
                </a:lnTo>
                <a:lnTo>
                  <a:pt x="186" y="72"/>
                </a:lnTo>
                <a:lnTo>
                  <a:pt x="186" y="78"/>
                </a:lnTo>
                <a:lnTo>
                  <a:pt x="186" y="84"/>
                </a:lnTo>
                <a:lnTo>
                  <a:pt x="192" y="78"/>
                </a:lnTo>
                <a:lnTo>
                  <a:pt x="198" y="78"/>
                </a:lnTo>
                <a:lnTo>
                  <a:pt x="204" y="84"/>
                </a:lnTo>
                <a:lnTo>
                  <a:pt x="198" y="84"/>
                </a:lnTo>
                <a:lnTo>
                  <a:pt x="204" y="96"/>
                </a:lnTo>
                <a:lnTo>
                  <a:pt x="198" y="96"/>
                </a:lnTo>
                <a:lnTo>
                  <a:pt x="204" y="102"/>
                </a:lnTo>
                <a:lnTo>
                  <a:pt x="198" y="108"/>
                </a:lnTo>
                <a:lnTo>
                  <a:pt x="204" y="114"/>
                </a:lnTo>
                <a:lnTo>
                  <a:pt x="216" y="114"/>
                </a:lnTo>
                <a:lnTo>
                  <a:pt x="210" y="120"/>
                </a:lnTo>
                <a:lnTo>
                  <a:pt x="198" y="132"/>
                </a:lnTo>
                <a:lnTo>
                  <a:pt x="186" y="132"/>
                </a:lnTo>
                <a:lnTo>
                  <a:pt x="168" y="132"/>
                </a:lnTo>
                <a:lnTo>
                  <a:pt x="174" y="126"/>
                </a:lnTo>
                <a:lnTo>
                  <a:pt x="168" y="126"/>
                </a:lnTo>
                <a:lnTo>
                  <a:pt x="162" y="126"/>
                </a:lnTo>
                <a:lnTo>
                  <a:pt x="150" y="126"/>
                </a:lnTo>
                <a:lnTo>
                  <a:pt x="138" y="132"/>
                </a:lnTo>
                <a:lnTo>
                  <a:pt x="132" y="138"/>
                </a:lnTo>
                <a:lnTo>
                  <a:pt x="138" y="144"/>
                </a:lnTo>
                <a:lnTo>
                  <a:pt x="120" y="144"/>
                </a:lnTo>
                <a:lnTo>
                  <a:pt x="114" y="144"/>
                </a:lnTo>
                <a:lnTo>
                  <a:pt x="108" y="144"/>
                </a:lnTo>
                <a:lnTo>
                  <a:pt x="96" y="138"/>
                </a:lnTo>
                <a:lnTo>
                  <a:pt x="72" y="138"/>
                </a:lnTo>
                <a:lnTo>
                  <a:pt x="72" y="132"/>
                </a:lnTo>
                <a:lnTo>
                  <a:pt x="60" y="132"/>
                </a:lnTo>
                <a:lnTo>
                  <a:pt x="54" y="126"/>
                </a:lnTo>
                <a:lnTo>
                  <a:pt x="60" y="126"/>
                </a:lnTo>
                <a:lnTo>
                  <a:pt x="66" y="108"/>
                </a:lnTo>
                <a:lnTo>
                  <a:pt x="66" y="90"/>
                </a:lnTo>
                <a:lnTo>
                  <a:pt x="78" y="102"/>
                </a:lnTo>
                <a:lnTo>
                  <a:pt x="72" y="90"/>
                </a:lnTo>
                <a:lnTo>
                  <a:pt x="66" y="90"/>
                </a:lnTo>
                <a:lnTo>
                  <a:pt x="66" y="84"/>
                </a:lnTo>
                <a:lnTo>
                  <a:pt x="66" y="78"/>
                </a:lnTo>
                <a:lnTo>
                  <a:pt x="54" y="78"/>
                </a:lnTo>
                <a:lnTo>
                  <a:pt x="48" y="72"/>
                </a:lnTo>
                <a:lnTo>
                  <a:pt x="48" y="66"/>
                </a:lnTo>
                <a:lnTo>
                  <a:pt x="48" y="60"/>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414" name="Freeform 413">
            <a:hlinkClick xmlns:r="http://schemas.openxmlformats.org/officeDocument/2006/relationships" r:id="rId72" tooltip="Poland - 10,674"/>
          </xdr:cNvPr>
          <xdr:cNvSpPr>
            <a:spLocks/>
          </xdr:cNvSpPr>
        </xdr:nvSpPr>
        <xdr:spPr bwMode="auto">
          <a:xfrm>
            <a:off x="3834" y="780"/>
            <a:ext cx="168" cy="96"/>
          </a:xfrm>
          <a:custGeom>
            <a:avLst/>
            <a:gdLst/>
            <a:ahLst/>
            <a:cxnLst>
              <a:cxn ang="0">
                <a:pos x="144" y="96"/>
              </a:cxn>
              <a:cxn ang="0">
                <a:pos x="126" y="90"/>
              </a:cxn>
              <a:cxn ang="0">
                <a:pos x="114" y="96"/>
              </a:cxn>
              <a:cxn ang="0">
                <a:pos x="102" y="90"/>
              </a:cxn>
              <a:cxn ang="0">
                <a:pos x="102" y="96"/>
              </a:cxn>
              <a:cxn ang="0">
                <a:pos x="96" y="96"/>
              </a:cxn>
              <a:cxn ang="0">
                <a:pos x="96" y="90"/>
              </a:cxn>
              <a:cxn ang="0">
                <a:pos x="90" y="90"/>
              </a:cxn>
              <a:cxn ang="0">
                <a:pos x="84" y="90"/>
              </a:cxn>
              <a:cxn ang="0">
                <a:pos x="78" y="90"/>
              </a:cxn>
              <a:cxn ang="0">
                <a:pos x="72" y="84"/>
              </a:cxn>
              <a:cxn ang="0">
                <a:pos x="60" y="78"/>
              </a:cxn>
              <a:cxn ang="0">
                <a:pos x="48" y="78"/>
              </a:cxn>
              <a:cxn ang="0">
                <a:pos x="42" y="78"/>
              </a:cxn>
              <a:cxn ang="0">
                <a:pos x="36" y="78"/>
              </a:cxn>
              <a:cxn ang="0">
                <a:pos x="36" y="72"/>
              </a:cxn>
              <a:cxn ang="0">
                <a:pos x="18" y="66"/>
              </a:cxn>
              <a:cxn ang="0">
                <a:pos x="12" y="66"/>
              </a:cxn>
              <a:cxn ang="0">
                <a:pos x="12" y="60"/>
              </a:cxn>
              <a:cxn ang="0">
                <a:pos x="6" y="54"/>
              </a:cxn>
              <a:cxn ang="0">
                <a:pos x="12" y="48"/>
              </a:cxn>
              <a:cxn ang="0">
                <a:pos x="6" y="42"/>
              </a:cxn>
              <a:cxn ang="0">
                <a:pos x="6" y="36"/>
              </a:cxn>
              <a:cxn ang="0">
                <a:pos x="0" y="30"/>
              </a:cxn>
              <a:cxn ang="0">
                <a:pos x="6" y="30"/>
              </a:cxn>
              <a:cxn ang="0">
                <a:pos x="0" y="18"/>
              </a:cxn>
              <a:cxn ang="0">
                <a:pos x="6" y="18"/>
              </a:cxn>
              <a:cxn ang="0">
                <a:pos x="0" y="18"/>
              </a:cxn>
              <a:cxn ang="0">
                <a:pos x="36" y="12"/>
              </a:cxn>
              <a:cxn ang="0">
                <a:pos x="36" y="6"/>
              </a:cxn>
              <a:cxn ang="0">
                <a:pos x="60" y="0"/>
              </a:cxn>
              <a:cxn ang="0">
                <a:pos x="78" y="0"/>
              </a:cxn>
              <a:cxn ang="0">
                <a:pos x="72" y="0"/>
              </a:cxn>
              <a:cxn ang="0">
                <a:pos x="72" y="6"/>
              </a:cxn>
              <a:cxn ang="0">
                <a:pos x="78" y="6"/>
              </a:cxn>
              <a:cxn ang="0">
                <a:pos x="90" y="6"/>
              </a:cxn>
              <a:cxn ang="0">
                <a:pos x="84" y="12"/>
              </a:cxn>
              <a:cxn ang="0">
                <a:pos x="96" y="6"/>
              </a:cxn>
              <a:cxn ang="0">
                <a:pos x="144" y="6"/>
              </a:cxn>
              <a:cxn ang="0">
                <a:pos x="156" y="12"/>
              </a:cxn>
              <a:cxn ang="0">
                <a:pos x="156" y="18"/>
              </a:cxn>
              <a:cxn ang="0">
                <a:pos x="162" y="36"/>
              </a:cxn>
              <a:cxn ang="0">
                <a:pos x="150" y="42"/>
              </a:cxn>
              <a:cxn ang="0">
                <a:pos x="156" y="48"/>
              </a:cxn>
              <a:cxn ang="0">
                <a:pos x="156" y="54"/>
              </a:cxn>
              <a:cxn ang="0">
                <a:pos x="168" y="66"/>
              </a:cxn>
              <a:cxn ang="0">
                <a:pos x="168" y="72"/>
              </a:cxn>
              <a:cxn ang="0">
                <a:pos x="144" y="90"/>
              </a:cxn>
              <a:cxn ang="0">
                <a:pos x="144" y="96"/>
              </a:cxn>
              <a:cxn ang="0">
                <a:pos x="150" y="96"/>
              </a:cxn>
              <a:cxn ang="0">
                <a:pos x="144" y="96"/>
              </a:cxn>
            </a:cxnLst>
            <a:rect l="0" t="0" r="r" b="b"/>
            <a:pathLst>
              <a:path w="168" h="96">
                <a:moveTo>
                  <a:pt x="144" y="96"/>
                </a:moveTo>
                <a:lnTo>
                  <a:pt x="126" y="90"/>
                </a:lnTo>
                <a:lnTo>
                  <a:pt x="114" y="96"/>
                </a:lnTo>
                <a:lnTo>
                  <a:pt x="102" y="90"/>
                </a:lnTo>
                <a:lnTo>
                  <a:pt x="102" y="96"/>
                </a:lnTo>
                <a:lnTo>
                  <a:pt x="96" y="96"/>
                </a:lnTo>
                <a:lnTo>
                  <a:pt x="96" y="90"/>
                </a:lnTo>
                <a:lnTo>
                  <a:pt x="90" y="90"/>
                </a:lnTo>
                <a:lnTo>
                  <a:pt x="84" y="90"/>
                </a:lnTo>
                <a:lnTo>
                  <a:pt x="78" y="90"/>
                </a:lnTo>
                <a:lnTo>
                  <a:pt x="72" y="84"/>
                </a:lnTo>
                <a:lnTo>
                  <a:pt x="60" y="78"/>
                </a:lnTo>
                <a:lnTo>
                  <a:pt x="48" y="78"/>
                </a:lnTo>
                <a:lnTo>
                  <a:pt x="42" y="78"/>
                </a:lnTo>
                <a:lnTo>
                  <a:pt x="36" y="78"/>
                </a:lnTo>
                <a:lnTo>
                  <a:pt x="36" y="72"/>
                </a:lnTo>
                <a:lnTo>
                  <a:pt x="18" y="66"/>
                </a:lnTo>
                <a:lnTo>
                  <a:pt x="12" y="66"/>
                </a:lnTo>
                <a:lnTo>
                  <a:pt x="12" y="60"/>
                </a:lnTo>
                <a:lnTo>
                  <a:pt x="6" y="54"/>
                </a:lnTo>
                <a:lnTo>
                  <a:pt x="12" y="48"/>
                </a:lnTo>
                <a:lnTo>
                  <a:pt x="6" y="42"/>
                </a:lnTo>
                <a:lnTo>
                  <a:pt x="6" y="36"/>
                </a:lnTo>
                <a:lnTo>
                  <a:pt x="0" y="30"/>
                </a:lnTo>
                <a:lnTo>
                  <a:pt x="6" y="30"/>
                </a:lnTo>
                <a:lnTo>
                  <a:pt x="0" y="18"/>
                </a:lnTo>
                <a:lnTo>
                  <a:pt x="6" y="18"/>
                </a:lnTo>
                <a:lnTo>
                  <a:pt x="0" y="18"/>
                </a:lnTo>
                <a:lnTo>
                  <a:pt x="36" y="12"/>
                </a:lnTo>
                <a:lnTo>
                  <a:pt x="36" y="6"/>
                </a:lnTo>
                <a:lnTo>
                  <a:pt x="60" y="0"/>
                </a:lnTo>
                <a:lnTo>
                  <a:pt x="78" y="0"/>
                </a:lnTo>
                <a:lnTo>
                  <a:pt x="72" y="0"/>
                </a:lnTo>
                <a:lnTo>
                  <a:pt x="72" y="6"/>
                </a:lnTo>
                <a:lnTo>
                  <a:pt x="78" y="6"/>
                </a:lnTo>
                <a:lnTo>
                  <a:pt x="90" y="6"/>
                </a:lnTo>
                <a:lnTo>
                  <a:pt x="84" y="12"/>
                </a:lnTo>
                <a:lnTo>
                  <a:pt x="96" y="6"/>
                </a:lnTo>
                <a:lnTo>
                  <a:pt x="144" y="6"/>
                </a:lnTo>
                <a:lnTo>
                  <a:pt x="156" y="12"/>
                </a:lnTo>
                <a:lnTo>
                  <a:pt x="156" y="18"/>
                </a:lnTo>
                <a:lnTo>
                  <a:pt x="162" y="36"/>
                </a:lnTo>
                <a:lnTo>
                  <a:pt x="150" y="42"/>
                </a:lnTo>
                <a:lnTo>
                  <a:pt x="156" y="48"/>
                </a:lnTo>
                <a:lnTo>
                  <a:pt x="156" y="54"/>
                </a:lnTo>
                <a:lnTo>
                  <a:pt x="168" y="66"/>
                </a:lnTo>
                <a:lnTo>
                  <a:pt x="168" y="72"/>
                </a:lnTo>
                <a:lnTo>
                  <a:pt x="144" y="90"/>
                </a:lnTo>
                <a:lnTo>
                  <a:pt x="144" y="96"/>
                </a:lnTo>
                <a:lnTo>
                  <a:pt x="150" y="96"/>
                </a:lnTo>
                <a:lnTo>
                  <a:pt x="144" y="96"/>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415" name="Freeform 414">
            <a:hlinkClick xmlns:r="http://schemas.openxmlformats.org/officeDocument/2006/relationships" r:id="rId73" tooltip="Latvia - 11,507"/>
          </xdr:cNvPr>
          <xdr:cNvSpPr>
            <a:spLocks/>
          </xdr:cNvSpPr>
        </xdr:nvSpPr>
        <xdr:spPr bwMode="auto">
          <a:xfrm>
            <a:off x="3948" y="726"/>
            <a:ext cx="120" cy="42"/>
          </a:xfrm>
          <a:custGeom>
            <a:avLst/>
            <a:gdLst/>
            <a:ahLst/>
            <a:cxnLst>
              <a:cxn ang="0">
                <a:pos x="0" y="30"/>
              </a:cxn>
              <a:cxn ang="0">
                <a:pos x="0" y="24"/>
              </a:cxn>
              <a:cxn ang="0">
                <a:pos x="6" y="18"/>
              </a:cxn>
              <a:cxn ang="0">
                <a:pos x="6" y="12"/>
              </a:cxn>
              <a:cxn ang="0">
                <a:pos x="12" y="6"/>
              </a:cxn>
              <a:cxn ang="0">
                <a:pos x="30" y="6"/>
              </a:cxn>
              <a:cxn ang="0">
                <a:pos x="36" y="12"/>
              </a:cxn>
              <a:cxn ang="0">
                <a:pos x="42" y="18"/>
              </a:cxn>
              <a:cxn ang="0">
                <a:pos x="48" y="18"/>
              </a:cxn>
              <a:cxn ang="0">
                <a:pos x="60" y="12"/>
              </a:cxn>
              <a:cxn ang="0">
                <a:pos x="54" y="0"/>
              </a:cxn>
              <a:cxn ang="0">
                <a:pos x="72" y="0"/>
              </a:cxn>
              <a:cxn ang="0">
                <a:pos x="96" y="12"/>
              </a:cxn>
              <a:cxn ang="0">
                <a:pos x="102" y="6"/>
              </a:cxn>
              <a:cxn ang="0">
                <a:pos x="108" y="12"/>
              </a:cxn>
              <a:cxn ang="0">
                <a:pos x="120" y="12"/>
              </a:cxn>
              <a:cxn ang="0">
                <a:pos x="114" y="18"/>
              </a:cxn>
              <a:cxn ang="0">
                <a:pos x="120" y="24"/>
              </a:cxn>
              <a:cxn ang="0">
                <a:pos x="120" y="30"/>
              </a:cxn>
              <a:cxn ang="0">
                <a:pos x="114" y="36"/>
              </a:cxn>
              <a:cxn ang="0">
                <a:pos x="102" y="36"/>
              </a:cxn>
              <a:cxn ang="0">
                <a:pos x="96" y="42"/>
              </a:cxn>
              <a:cxn ang="0">
                <a:pos x="78" y="30"/>
              </a:cxn>
              <a:cxn ang="0">
                <a:pos x="72" y="30"/>
              </a:cxn>
              <a:cxn ang="0">
                <a:pos x="66" y="30"/>
              </a:cxn>
              <a:cxn ang="0">
                <a:pos x="54" y="30"/>
              </a:cxn>
              <a:cxn ang="0">
                <a:pos x="18" y="30"/>
              </a:cxn>
              <a:cxn ang="0">
                <a:pos x="0" y="30"/>
              </a:cxn>
            </a:cxnLst>
            <a:rect l="0" t="0" r="r" b="b"/>
            <a:pathLst>
              <a:path w="120" h="42">
                <a:moveTo>
                  <a:pt x="0" y="30"/>
                </a:moveTo>
                <a:lnTo>
                  <a:pt x="0" y="24"/>
                </a:lnTo>
                <a:lnTo>
                  <a:pt x="6" y="18"/>
                </a:lnTo>
                <a:lnTo>
                  <a:pt x="6" y="12"/>
                </a:lnTo>
                <a:lnTo>
                  <a:pt x="12" y="6"/>
                </a:lnTo>
                <a:lnTo>
                  <a:pt x="30" y="6"/>
                </a:lnTo>
                <a:lnTo>
                  <a:pt x="36" y="12"/>
                </a:lnTo>
                <a:lnTo>
                  <a:pt x="42" y="18"/>
                </a:lnTo>
                <a:lnTo>
                  <a:pt x="48" y="18"/>
                </a:lnTo>
                <a:lnTo>
                  <a:pt x="60" y="12"/>
                </a:lnTo>
                <a:lnTo>
                  <a:pt x="54" y="0"/>
                </a:lnTo>
                <a:lnTo>
                  <a:pt x="72" y="0"/>
                </a:lnTo>
                <a:lnTo>
                  <a:pt x="96" y="12"/>
                </a:lnTo>
                <a:lnTo>
                  <a:pt x="102" y="6"/>
                </a:lnTo>
                <a:lnTo>
                  <a:pt x="108" y="12"/>
                </a:lnTo>
                <a:lnTo>
                  <a:pt x="120" y="12"/>
                </a:lnTo>
                <a:lnTo>
                  <a:pt x="114" y="18"/>
                </a:lnTo>
                <a:lnTo>
                  <a:pt x="120" y="24"/>
                </a:lnTo>
                <a:lnTo>
                  <a:pt x="120" y="30"/>
                </a:lnTo>
                <a:lnTo>
                  <a:pt x="114" y="36"/>
                </a:lnTo>
                <a:lnTo>
                  <a:pt x="102" y="36"/>
                </a:lnTo>
                <a:lnTo>
                  <a:pt x="96" y="42"/>
                </a:lnTo>
                <a:lnTo>
                  <a:pt x="78" y="30"/>
                </a:lnTo>
                <a:lnTo>
                  <a:pt x="72" y="30"/>
                </a:lnTo>
                <a:lnTo>
                  <a:pt x="66" y="30"/>
                </a:lnTo>
                <a:lnTo>
                  <a:pt x="54" y="30"/>
                </a:lnTo>
                <a:lnTo>
                  <a:pt x="18" y="30"/>
                </a:lnTo>
                <a:lnTo>
                  <a:pt x="0" y="30"/>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416" name="Freeform 415">
            <a:hlinkClick xmlns:r="http://schemas.openxmlformats.org/officeDocument/2006/relationships" r:id="rId74" tooltip="Peru - 11,722"/>
          </xdr:cNvPr>
          <xdr:cNvSpPr>
            <a:spLocks/>
          </xdr:cNvSpPr>
        </xdr:nvSpPr>
        <xdr:spPr bwMode="auto">
          <a:xfrm>
            <a:off x="2220" y="1710"/>
            <a:ext cx="210" cy="306"/>
          </a:xfrm>
          <a:custGeom>
            <a:avLst/>
            <a:gdLst/>
            <a:ahLst/>
            <a:cxnLst>
              <a:cxn ang="0">
                <a:pos x="210" y="210"/>
              </a:cxn>
              <a:cxn ang="0">
                <a:pos x="204" y="228"/>
              </a:cxn>
              <a:cxn ang="0">
                <a:pos x="204" y="246"/>
              </a:cxn>
              <a:cxn ang="0">
                <a:pos x="204" y="258"/>
              </a:cxn>
              <a:cxn ang="0">
                <a:pos x="210" y="270"/>
              </a:cxn>
              <a:cxn ang="0">
                <a:pos x="198" y="294"/>
              </a:cxn>
              <a:cxn ang="0">
                <a:pos x="192" y="300"/>
              </a:cxn>
              <a:cxn ang="0">
                <a:pos x="186" y="306"/>
              </a:cxn>
              <a:cxn ang="0">
                <a:pos x="168" y="288"/>
              </a:cxn>
              <a:cxn ang="0">
                <a:pos x="90" y="246"/>
              </a:cxn>
              <a:cxn ang="0">
                <a:pos x="84" y="222"/>
              </a:cxn>
              <a:cxn ang="0">
                <a:pos x="66" y="192"/>
              </a:cxn>
              <a:cxn ang="0">
                <a:pos x="60" y="180"/>
              </a:cxn>
              <a:cxn ang="0">
                <a:pos x="30" y="132"/>
              </a:cxn>
              <a:cxn ang="0">
                <a:pos x="0" y="102"/>
              </a:cxn>
              <a:cxn ang="0">
                <a:pos x="6" y="96"/>
              </a:cxn>
              <a:cxn ang="0">
                <a:pos x="0" y="84"/>
              </a:cxn>
              <a:cxn ang="0">
                <a:pos x="0" y="78"/>
              </a:cxn>
              <a:cxn ang="0">
                <a:pos x="18" y="54"/>
              </a:cxn>
              <a:cxn ang="0">
                <a:pos x="12" y="66"/>
              </a:cxn>
              <a:cxn ang="0">
                <a:pos x="12" y="72"/>
              </a:cxn>
              <a:cxn ang="0">
                <a:pos x="30" y="72"/>
              </a:cxn>
              <a:cxn ang="0">
                <a:pos x="42" y="72"/>
              </a:cxn>
              <a:cxn ang="0">
                <a:pos x="54" y="54"/>
              </a:cxn>
              <a:cxn ang="0">
                <a:pos x="78" y="42"/>
              </a:cxn>
              <a:cxn ang="0">
                <a:pos x="102" y="12"/>
              </a:cxn>
              <a:cxn ang="0">
                <a:pos x="96" y="0"/>
              </a:cxn>
              <a:cxn ang="0">
                <a:pos x="108" y="0"/>
              </a:cxn>
              <a:cxn ang="0">
                <a:pos x="120" y="12"/>
              </a:cxn>
              <a:cxn ang="0">
                <a:pos x="132" y="24"/>
              </a:cxn>
              <a:cxn ang="0">
                <a:pos x="138" y="36"/>
              </a:cxn>
              <a:cxn ang="0">
                <a:pos x="156" y="42"/>
              </a:cxn>
              <a:cxn ang="0">
                <a:pos x="168" y="36"/>
              </a:cxn>
              <a:cxn ang="0">
                <a:pos x="180" y="42"/>
              </a:cxn>
              <a:cxn ang="0">
                <a:pos x="192" y="42"/>
              </a:cxn>
              <a:cxn ang="0">
                <a:pos x="186" y="60"/>
              </a:cxn>
              <a:cxn ang="0">
                <a:pos x="186" y="72"/>
              </a:cxn>
              <a:cxn ang="0">
                <a:pos x="180" y="66"/>
              </a:cxn>
              <a:cxn ang="0">
                <a:pos x="156" y="72"/>
              </a:cxn>
              <a:cxn ang="0">
                <a:pos x="138" y="102"/>
              </a:cxn>
              <a:cxn ang="0">
                <a:pos x="126" y="114"/>
              </a:cxn>
              <a:cxn ang="0">
                <a:pos x="126" y="126"/>
              </a:cxn>
              <a:cxn ang="0">
                <a:pos x="132" y="138"/>
              </a:cxn>
              <a:cxn ang="0">
                <a:pos x="138" y="156"/>
              </a:cxn>
              <a:cxn ang="0">
                <a:pos x="156" y="168"/>
              </a:cxn>
              <a:cxn ang="0">
                <a:pos x="180" y="156"/>
              </a:cxn>
              <a:cxn ang="0">
                <a:pos x="198" y="180"/>
              </a:cxn>
            </a:cxnLst>
            <a:rect l="0" t="0" r="r" b="b"/>
            <a:pathLst>
              <a:path w="210" h="306">
                <a:moveTo>
                  <a:pt x="198" y="180"/>
                </a:moveTo>
                <a:lnTo>
                  <a:pt x="210" y="210"/>
                </a:lnTo>
                <a:lnTo>
                  <a:pt x="210" y="216"/>
                </a:lnTo>
                <a:lnTo>
                  <a:pt x="204" y="228"/>
                </a:lnTo>
                <a:lnTo>
                  <a:pt x="210" y="234"/>
                </a:lnTo>
                <a:lnTo>
                  <a:pt x="204" y="246"/>
                </a:lnTo>
                <a:lnTo>
                  <a:pt x="204" y="252"/>
                </a:lnTo>
                <a:lnTo>
                  <a:pt x="204" y="258"/>
                </a:lnTo>
                <a:lnTo>
                  <a:pt x="204" y="270"/>
                </a:lnTo>
                <a:lnTo>
                  <a:pt x="210" y="270"/>
                </a:lnTo>
                <a:lnTo>
                  <a:pt x="198" y="288"/>
                </a:lnTo>
                <a:lnTo>
                  <a:pt x="198" y="294"/>
                </a:lnTo>
                <a:lnTo>
                  <a:pt x="192" y="294"/>
                </a:lnTo>
                <a:lnTo>
                  <a:pt x="192" y="300"/>
                </a:lnTo>
                <a:lnTo>
                  <a:pt x="192" y="306"/>
                </a:lnTo>
                <a:lnTo>
                  <a:pt x="186" y="306"/>
                </a:lnTo>
                <a:lnTo>
                  <a:pt x="168" y="294"/>
                </a:lnTo>
                <a:lnTo>
                  <a:pt x="168" y="288"/>
                </a:lnTo>
                <a:lnTo>
                  <a:pt x="102" y="258"/>
                </a:lnTo>
                <a:lnTo>
                  <a:pt x="90" y="246"/>
                </a:lnTo>
                <a:lnTo>
                  <a:pt x="84" y="234"/>
                </a:lnTo>
                <a:lnTo>
                  <a:pt x="84" y="222"/>
                </a:lnTo>
                <a:lnTo>
                  <a:pt x="72" y="204"/>
                </a:lnTo>
                <a:lnTo>
                  <a:pt x="66" y="192"/>
                </a:lnTo>
                <a:lnTo>
                  <a:pt x="60" y="186"/>
                </a:lnTo>
                <a:lnTo>
                  <a:pt x="60" y="180"/>
                </a:lnTo>
                <a:lnTo>
                  <a:pt x="36" y="138"/>
                </a:lnTo>
                <a:lnTo>
                  <a:pt x="30" y="132"/>
                </a:lnTo>
                <a:lnTo>
                  <a:pt x="24" y="114"/>
                </a:lnTo>
                <a:lnTo>
                  <a:pt x="0" y="102"/>
                </a:lnTo>
                <a:lnTo>
                  <a:pt x="0" y="96"/>
                </a:lnTo>
                <a:lnTo>
                  <a:pt x="6" y="96"/>
                </a:lnTo>
                <a:lnTo>
                  <a:pt x="6" y="90"/>
                </a:lnTo>
                <a:lnTo>
                  <a:pt x="0" y="84"/>
                </a:lnTo>
                <a:lnTo>
                  <a:pt x="6" y="84"/>
                </a:lnTo>
                <a:lnTo>
                  <a:pt x="0" y="78"/>
                </a:lnTo>
                <a:lnTo>
                  <a:pt x="0" y="72"/>
                </a:lnTo>
                <a:lnTo>
                  <a:pt x="18" y="54"/>
                </a:lnTo>
                <a:lnTo>
                  <a:pt x="18" y="60"/>
                </a:lnTo>
                <a:lnTo>
                  <a:pt x="12" y="66"/>
                </a:lnTo>
                <a:lnTo>
                  <a:pt x="18" y="66"/>
                </a:lnTo>
                <a:lnTo>
                  <a:pt x="12" y="72"/>
                </a:lnTo>
                <a:lnTo>
                  <a:pt x="18" y="72"/>
                </a:lnTo>
                <a:lnTo>
                  <a:pt x="30" y="72"/>
                </a:lnTo>
                <a:lnTo>
                  <a:pt x="36" y="84"/>
                </a:lnTo>
                <a:lnTo>
                  <a:pt x="42" y="72"/>
                </a:lnTo>
                <a:lnTo>
                  <a:pt x="48" y="54"/>
                </a:lnTo>
                <a:lnTo>
                  <a:pt x="54" y="54"/>
                </a:lnTo>
                <a:lnTo>
                  <a:pt x="60" y="48"/>
                </a:lnTo>
                <a:lnTo>
                  <a:pt x="78" y="42"/>
                </a:lnTo>
                <a:lnTo>
                  <a:pt x="96" y="24"/>
                </a:lnTo>
                <a:lnTo>
                  <a:pt x="102" y="12"/>
                </a:lnTo>
                <a:lnTo>
                  <a:pt x="102" y="6"/>
                </a:lnTo>
                <a:lnTo>
                  <a:pt x="96" y="0"/>
                </a:lnTo>
                <a:lnTo>
                  <a:pt x="102" y="0"/>
                </a:lnTo>
                <a:lnTo>
                  <a:pt x="108" y="0"/>
                </a:lnTo>
                <a:lnTo>
                  <a:pt x="114" y="6"/>
                </a:lnTo>
                <a:lnTo>
                  <a:pt x="120" y="12"/>
                </a:lnTo>
                <a:lnTo>
                  <a:pt x="132" y="18"/>
                </a:lnTo>
                <a:lnTo>
                  <a:pt x="132" y="24"/>
                </a:lnTo>
                <a:lnTo>
                  <a:pt x="138" y="30"/>
                </a:lnTo>
                <a:lnTo>
                  <a:pt x="138" y="36"/>
                </a:lnTo>
                <a:lnTo>
                  <a:pt x="144" y="42"/>
                </a:lnTo>
                <a:lnTo>
                  <a:pt x="156" y="42"/>
                </a:lnTo>
                <a:lnTo>
                  <a:pt x="162" y="30"/>
                </a:lnTo>
                <a:lnTo>
                  <a:pt x="168" y="36"/>
                </a:lnTo>
                <a:lnTo>
                  <a:pt x="174" y="36"/>
                </a:lnTo>
                <a:lnTo>
                  <a:pt x="180" y="42"/>
                </a:lnTo>
                <a:lnTo>
                  <a:pt x="186" y="42"/>
                </a:lnTo>
                <a:lnTo>
                  <a:pt x="192" y="42"/>
                </a:lnTo>
                <a:lnTo>
                  <a:pt x="180" y="60"/>
                </a:lnTo>
                <a:lnTo>
                  <a:pt x="186" y="60"/>
                </a:lnTo>
                <a:lnTo>
                  <a:pt x="192" y="66"/>
                </a:lnTo>
                <a:lnTo>
                  <a:pt x="186" y="72"/>
                </a:lnTo>
                <a:lnTo>
                  <a:pt x="186" y="66"/>
                </a:lnTo>
                <a:lnTo>
                  <a:pt x="180" y="66"/>
                </a:lnTo>
                <a:lnTo>
                  <a:pt x="174" y="72"/>
                </a:lnTo>
                <a:lnTo>
                  <a:pt x="156" y="72"/>
                </a:lnTo>
                <a:lnTo>
                  <a:pt x="144" y="84"/>
                </a:lnTo>
                <a:lnTo>
                  <a:pt x="138" y="102"/>
                </a:lnTo>
                <a:lnTo>
                  <a:pt x="138" y="108"/>
                </a:lnTo>
                <a:lnTo>
                  <a:pt x="126" y="114"/>
                </a:lnTo>
                <a:lnTo>
                  <a:pt x="126" y="120"/>
                </a:lnTo>
                <a:lnTo>
                  <a:pt x="126" y="126"/>
                </a:lnTo>
                <a:lnTo>
                  <a:pt x="126" y="132"/>
                </a:lnTo>
                <a:lnTo>
                  <a:pt x="132" y="138"/>
                </a:lnTo>
                <a:lnTo>
                  <a:pt x="138" y="150"/>
                </a:lnTo>
                <a:lnTo>
                  <a:pt x="138" y="156"/>
                </a:lnTo>
                <a:lnTo>
                  <a:pt x="150" y="156"/>
                </a:lnTo>
                <a:lnTo>
                  <a:pt x="156" y="168"/>
                </a:lnTo>
                <a:lnTo>
                  <a:pt x="168" y="168"/>
                </a:lnTo>
                <a:lnTo>
                  <a:pt x="180" y="156"/>
                </a:lnTo>
                <a:lnTo>
                  <a:pt x="180" y="180"/>
                </a:lnTo>
                <a:lnTo>
                  <a:pt x="198" y="180"/>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417" name="Freeform 416">
            <a:hlinkClick xmlns:r="http://schemas.openxmlformats.org/officeDocument/2006/relationships" r:id="rId75" tooltip="Bulgaria - 11,799"/>
          </xdr:cNvPr>
          <xdr:cNvSpPr>
            <a:spLocks/>
          </xdr:cNvSpPr>
        </xdr:nvSpPr>
        <xdr:spPr bwMode="auto">
          <a:xfrm>
            <a:off x="3972" y="960"/>
            <a:ext cx="108" cy="48"/>
          </a:xfrm>
          <a:custGeom>
            <a:avLst/>
            <a:gdLst/>
            <a:ahLst/>
            <a:cxnLst>
              <a:cxn ang="0">
                <a:pos x="108" y="6"/>
              </a:cxn>
              <a:cxn ang="0">
                <a:pos x="102" y="12"/>
              </a:cxn>
              <a:cxn ang="0">
                <a:pos x="96" y="12"/>
              </a:cxn>
              <a:cxn ang="0">
                <a:pos x="96" y="18"/>
              </a:cxn>
              <a:cxn ang="0">
                <a:pos x="96" y="24"/>
              </a:cxn>
              <a:cxn ang="0">
                <a:pos x="84" y="30"/>
              </a:cxn>
              <a:cxn ang="0">
                <a:pos x="90" y="30"/>
              </a:cxn>
              <a:cxn ang="0">
                <a:pos x="96" y="36"/>
              </a:cxn>
              <a:cxn ang="0">
                <a:pos x="90" y="36"/>
              </a:cxn>
              <a:cxn ang="0">
                <a:pos x="78" y="36"/>
              </a:cxn>
              <a:cxn ang="0">
                <a:pos x="72" y="36"/>
              </a:cxn>
              <a:cxn ang="0">
                <a:pos x="66" y="42"/>
              </a:cxn>
              <a:cxn ang="0">
                <a:pos x="66" y="48"/>
              </a:cxn>
              <a:cxn ang="0">
                <a:pos x="48" y="48"/>
              </a:cxn>
              <a:cxn ang="0">
                <a:pos x="30" y="42"/>
              </a:cxn>
              <a:cxn ang="0">
                <a:pos x="12" y="48"/>
              </a:cxn>
              <a:cxn ang="0">
                <a:pos x="12" y="42"/>
              </a:cxn>
              <a:cxn ang="0">
                <a:pos x="0" y="30"/>
              </a:cxn>
              <a:cxn ang="0">
                <a:pos x="6" y="30"/>
              </a:cxn>
              <a:cxn ang="0">
                <a:pos x="0" y="24"/>
              </a:cxn>
              <a:cxn ang="0">
                <a:pos x="6" y="24"/>
              </a:cxn>
              <a:cxn ang="0">
                <a:pos x="12" y="18"/>
              </a:cxn>
              <a:cxn ang="0">
                <a:pos x="0" y="12"/>
              </a:cxn>
              <a:cxn ang="0">
                <a:pos x="0" y="6"/>
              </a:cxn>
              <a:cxn ang="0">
                <a:pos x="6" y="0"/>
              </a:cxn>
              <a:cxn ang="0">
                <a:pos x="12" y="0"/>
              </a:cxn>
              <a:cxn ang="0">
                <a:pos x="12" y="6"/>
              </a:cxn>
              <a:cxn ang="0">
                <a:pos x="30" y="6"/>
              </a:cxn>
              <a:cxn ang="0">
                <a:pos x="54" y="12"/>
              </a:cxn>
              <a:cxn ang="0">
                <a:pos x="66" y="6"/>
              </a:cxn>
              <a:cxn ang="0">
                <a:pos x="78" y="0"/>
              </a:cxn>
              <a:cxn ang="0">
                <a:pos x="108" y="6"/>
              </a:cxn>
            </a:cxnLst>
            <a:rect l="0" t="0" r="r" b="b"/>
            <a:pathLst>
              <a:path w="108" h="48">
                <a:moveTo>
                  <a:pt x="108" y="6"/>
                </a:moveTo>
                <a:lnTo>
                  <a:pt x="102" y="12"/>
                </a:lnTo>
                <a:lnTo>
                  <a:pt x="96" y="12"/>
                </a:lnTo>
                <a:lnTo>
                  <a:pt x="96" y="18"/>
                </a:lnTo>
                <a:lnTo>
                  <a:pt x="96" y="24"/>
                </a:lnTo>
                <a:lnTo>
                  <a:pt x="84" y="30"/>
                </a:lnTo>
                <a:lnTo>
                  <a:pt x="90" y="30"/>
                </a:lnTo>
                <a:lnTo>
                  <a:pt x="96" y="36"/>
                </a:lnTo>
                <a:lnTo>
                  <a:pt x="90" y="36"/>
                </a:lnTo>
                <a:lnTo>
                  <a:pt x="78" y="36"/>
                </a:lnTo>
                <a:lnTo>
                  <a:pt x="72" y="36"/>
                </a:lnTo>
                <a:lnTo>
                  <a:pt x="66" y="42"/>
                </a:lnTo>
                <a:lnTo>
                  <a:pt x="66" y="48"/>
                </a:lnTo>
                <a:lnTo>
                  <a:pt x="48" y="48"/>
                </a:lnTo>
                <a:lnTo>
                  <a:pt x="30" y="42"/>
                </a:lnTo>
                <a:lnTo>
                  <a:pt x="12" y="48"/>
                </a:lnTo>
                <a:lnTo>
                  <a:pt x="12" y="42"/>
                </a:lnTo>
                <a:lnTo>
                  <a:pt x="0" y="30"/>
                </a:lnTo>
                <a:lnTo>
                  <a:pt x="6" y="30"/>
                </a:lnTo>
                <a:lnTo>
                  <a:pt x="0" y="24"/>
                </a:lnTo>
                <a:lnTo>
                  <a:pt x="6" y="24"/>
                </a:lnTo>
                <a:lnTo>
                  <a:pt x="12" y="18"/>
                </a:lnTo>
                <a:lnTo>
                  <a:pt x="0" y="12"/>
                </a:lnTo>
                <a:lnTo>
                  <a:pt x="0" y="6"/>
                </a:lnTo>
                <a:lnTo>
                  <a:pt x="6" y="0"/>
                </a:lnTo>
                <a:lnTo>
                  <a:pt x="12" y="0"/>
                </a:lnTo>
                <a:lnTo>
                  <a:pt x="12" y="6"/>
                </a:lnTo>
                <a:lnTo>
                  <a:pt x="30" y="6"/>
                </a:lnTo>
                <a:lnTo>
                  <a:pt x="54" y="12"/>
                </a:lnTo>
                <a:lnTo>
                  <a:pt x="66" y="6"/>
                </a:lnTo>
                <a:lnTo>
                  <a:pt x="78" y="0"/>
                </a:lnTo>
                <a:lnTo>
                  <a:pt x="108" y="6"/>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418" name="Freeform 417">
            <a:hlinkClick xmlns:r="http://schemas.openxmlformats.org/officeDocument/2006/relationships" r:id="rId76" tooltip="Finland - 11,833"/>
          </xdr:cNvPr>
          <xdr:cNvSpPr>
            <a:spLocks/>
          </xdr:cNvSpPr>
        </xdr:nvSpPr>
        <xdr:spPr bwMode="auto">
          <a:xfrm>
            <a:off x="3924" y="684"/>
            <a:ext cx="12" cy="6"/>
          </a:xfrm>
          <a:custGeom>
            <a:avLst/>
            <a:gdLst/>
            <a:ahLst/>
            <a:cxnLst>
              <a:cxn ang="0">
                <a:pos x="6" y="6"/>
              </a:cxn>
              <a:cxn ang="0">
                <a:pos x="0" y="6"/>
              </a:cxn>
              <a:cxn ang="0">
                <a:pos x="6" y="6"/>
              </a:cxn>
              <a:cxn ang="0">
                <a:pos x="6" y="0"/>
              </a:cxn>
              <a:cxn ang="0">
                <a:pos x="12" y="6"/>
              </a:cxn>
              <a:cxn ang="0">
                <a:pos x="6" y="6"/>
              </a:cxn>
            </a:cxnLst>
            <a:rect l="0" t="0" r="r" b="b"/>
            <a:pathLst>
              <a:path w="12" h="6">
                <a:moveTo>
                  <a:pt x="6" y="6"/>
                </a:moveTo>
                <a:lnTo>
                  <a:pt x="0" y="6"/>
                </a:lnTo>
                <a:lnTo>
                  <a:pt x="6" y="6"/>
                </a:lnTo>
                <a:lnTo>
                  <a:pt x="6" y="0"/>
                </a:lnTo>
                <a:lnTo>
                  <a:pt x="12" y="6"/>
                </a:lnTo>
                <a:lnTo>
                  <a:pt x="6" y="6"/>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419" name="Freeform 418">
            <a:hlinkClick xmlns:r="http://schemas.openxmlformats.org/officeDocument/2006/relationships" r:id="rId76" tooltip="Finland - 11,833"/>
          </xdr:cNvPr>
          <xdr:cNvSpPr>
            <a:spLocks/>
          </xdr:cNvSpPr>
        </xdr:nvSpPr>
        <xdr:spPr bwMode="auto">
          <a:xfrm>
            <a:off x="3942" y="522"/>
            <a:ext cx="186" cy="174"/>
          </a:xfrm>
          <a:custGeom>
            <a:avLst/>
            <a:gdLst/>
            <a:ahLst/>
            <a:cxnLst>
              <a:cxn ang="0">
                <a:pos x="54" y="66"/>
              </a:cxn>
              <a:cxn ang="0">
                <a:pos x="48" y="48"/>
              </a:cxn>
              <a:cxn ang="0">
                <a:pos x="48" y="42"/>
              </a:cxn>
              <a:cxn ang="0">
                <a:pos x="54" y="36"/>
              </a:cxn>
              <a:cxn ang="0">
                <a:pos x="24" y="30"/>
              </a:cxn>
              <a:cxn ang="0">
                <a:pos x="6" y="18"/>
              </a:cxn>
              <a:cxn ang="0">
                <a:pos x="18" y="12"/>
              </a:cxn>
              <a:cxn ang="0">
                <a:pos x="42" y="24"/>
              </a:cxn>
              <a:cxn ang="0">
                <a:pos x="72" y="24"/>
              </a:cxn>
              <a:cxn ang="0">
                <a:pos x="84" y="12"/>
              </a:cxn>
              <a:cxn ang="0">
                <a:pos x="102" y="6"/>
              </a:cxn>
              <a:cxn ang="0">
                <a:pos x="132" y="6"/>
              </a:cxn>
              <a:cxn ang="0">
                <a:pos x="150" y="12"/>
              </a:cxn>
              <a:cxn ang="0">
                <a:pos x="144" y="18"/>
              </a:cxn>
              <a:cxn ang="0">
                <a:pos x="138" y="24"/>
              </a:cxn>
              <a:cxn ang="0">
                <a:pos x="138" y="30"/>
              </a:cxn>
              <a:cxn ang="0">
                <a:pos x="162" y="42"/>
              </a:cxn>
              <a:cxn ang="0">
                <a:pos x="156" y="66"/>
              </a:cxn>
              <a:cxn ang="0">
                <a:pos x="156" y="72"/>
              </a:cxn>
              <a:cxn ang="0">
                <a:pos x="156" y="84"/>
              </a:cxn>
              <a:cxn ang="0">
                <a:pos x="150" y="90"/>
              </a:cxn>
              <a:cxn ang="0">
                <a:pos x="162" y="96"/>
              </a:cxn>
              <a:cxn ang="0">
                <a:pos x="162" y="108"/>
              </a:cxn>
              <a:cxn ang="0">
                <a:pos x="186" y="120"/>
              </a:cxn>
              <a:cxn ang="0">
                <a:pos x="120" y="162"/>
              </a:cxn>
              <a:cxn ang="0">
                <a:pos x="96" y="162"/>
              </a:cxn>
              <a:cxn ang="0">
                <a:pos x="90" y="162"/>
              </a:cxn>
              <a:cxn ang="0">
                <a:pos x="84" y="162"/>
              </a:cxn>
              <a:cxn ang="0">
                <a:pos x="48" y="168"/>
              </a:cxn>
              <a:cxn ang="0">
                <a:pos x="48" y="168"/>
              </a:cxn>
              <a:cxn ang="0">
                <a:pos x="48" y="168"/>
              </a:cxn>
              <a:cxn ang="0">
                <a:pos x="36" y="168"/>
              </a:cxn>
              <a:cxn ang="0">
                <a:pos x="36" y="162"/>
              </a:cxn>
              <a:cxn ang="0">
                <a:pos x="18" y="150"/>
              </a:cxn>
              <a:cxn ang="0">
                <a:pos x="12" y="138"/>
              </a:cxn>
              <a:cxn ang="0">
                <a:pos x="6" y="126"/>
              </a:cxn>
              <a:cxn ang="0">
                <a:pos x="18" y="120"/>
              </a:cxn>
              <a:cxn ang="0">
                <a:pos x="30" y="114"/>
              </a:cxn>
              <a:cxn ang="0">
                <a:pos x="60" y="96"/>
              </a:cxn>
              <a:cxn ang="0">
                <a:pos x="78" y="90"/>
              </a:cxn>
              <a:cxn ang="0">
                <a:pos x="84" y="84"/>
              </a:cxn>
              <a:cxn ang="0">
                <a:pos x="78" y="78"/>
              </a:cxn>
              <a:cxn ang="0">
                <a:pos x="66" y="72"/>
              </a:cxn>
              <a:cxn ang="0">
                <a:pos x="60" y="72"/>
              </a:cxn>
            </a:cxnLst>
            <a:rect l="0" t="0" r="r" b="b"/>
            <a:pathLst>
              <a:path w="186" h="174">
                <a:moveTo>
                  <a:pt x="60" y="72"/>
                </a:moveTo>
                <a:lnTo>
                  <a:pt x="54" y="66"/>
                </a:lnTo>
                <a:lnTo>
                  <a:pt x="60" y="54"/>
                </a:lnTo>
                <a:lnTo>
                  <a:pt x="48" y="48"/>
                </a:lnTo>
                <a:lnTo>
                  <a:pt x="54" y="48"/>
                </a:lnTo>
                <a:lnTo>
                  <a:pt x="48" y="42"/>
                </a:lnTo>
                <a:lnTo>
                  <a:pt x="48" y="36"/>
                </a:lnTo>
                <a:lnTo>
                  <a:pt x="54" y="36"/>
                </a:lnTo>
                <a:lnTo>
                  <a:pt x="36" y="30"/>
                </a:lnTo>
                <a:lnTo>
                  <a:pt x="24" y="30"/>
                </a:lnTo>
                <a:lnTo>
                  <a:pt x="0" y="18"/>
                </a:lnTo>
                <a:lnTo>
                  <a:pt x="6" y="18"/>
                </a:lnTo>
                <a:lnTo>
                  <a:pt x="12" y="12"/>
                </a:lnTo>
                <a:lnTo>
                  <a:pt x="18" y="12"/>
                </a:lnTo>
                <a:lnTo>
                  <a:pt x="30" y="24"/>
                </a:lnTo>
                <a:lnTo>
                  <a:pt x="42" y="24"/>
                </a:lnTo>
                <a:lnTo>
                  <a:pt x="60" y="24"/>
                </a:lnTo>
                <a:lnTo>
                  <a:pt x="72" y="24"/>
                </a:lnTo>
                <a:lnTo>
                  <a:pt x="90" y="18"/>
                </a:lnTo>
                <a:lnTo>
                  <a:pt x="84" y="12"/>
                </a:lnTo>
                <a:lnTo>
                  <a:pt x="90" y="6"/>
                </a:lnTo>
                <a:lnTo>
                  <a:pt x="102" y="6"/>
                </a:lnTo>
                <a:lnTo>
                  <a:pt x="126" y="0"/>
                </a:lnTo>
                <a:lnTo>
                  <a:pt x="132" y="6"/>
                </a:lnTo>
                <a:lnTo>
                  <a:pt x="144" y="6"/>
                </a:lnTo>
                <a:lnTo>
                  <a:pt x="150" y="12"/>
                </a:lnTo>
                <a:lnTo>
                  <a:pt x="138" y="18"/>
                </a:lnTo>
                <a:lnTo>
                  <a:pt x="144" y="18"/>
                </a:lnTo>
                <a:lnTo>
                  <a:pt x="132" y="18"/>
                </a:lnTo>
                <a:lnTo>
                  <a:pt x="138" y="24"/>
                </a:lnTo>
                <a:lnTo>
                  <a:pt x="132" y="30"/>
                </a:lnTo>
                <a:lnTo>
                  <a:pt x="138" y="30"/>
                </a:lnTo>
                <a:lnTo>
                  <a:pt x="150" y="36"/>
                </a:lnTo>
                <a:lnTo>
                  <a:pt x="162" y="42"/>
                </a:lnTo>
                <a:lnTo>
                  <a:pt x="144" y="54"/>
                </a:lnTo>
                <a:lnTo>
                  <a:pt x="156" y="66"/>
                </a:lnTo>
                <a:lnTo>
                  <a:pt x="162" y="72"/>
                </a:lnTo>
                <a:lnTo>
                  <a:pt x="156" y="72"/>
                </a:lnTo>
                <a:lnTo>
                  <a:pt x="150" y="84"/>
                </a:lnTo>
                <a:lnTo>
                  <a:pt x="156" y="84"/>
                </a:lnTo>
                <a:lnTo>
                  <a:pt x="150" y="84"/>
                </a:lnTo>
                <a:lnTo>
                  <a:pt x="150" y="90"/>
                </a:lnTo>
                <a:lnTo>
                  <a:pt x="162" y="90"/>
                </a:lnTo>
                <a:lnTo>
                  <a:pt x="162" y="96"/>
                </a:lnTo>
                <a:lnTo>
                  <a:pt x="168" y="102"/>
                </a:lnTo>
                <a:lnTo>
                  <a:pt x="162" y="108"/>
                </a:lnTo>
                <a:lnTo>
                  <a:pt x="180" y="114"/>
                </a:lnTo>
                <a:lnTo>
                  <a:pt x="186" y="120"/>
                </a:lnTo>
                <a:lnTo>
                  <a:pt x="180" y="126"/>
                </a:lnTo>
                <a:lnTo>
                  <a:pt x="120" y="162"/>
                </a:lnTo>
                <a:lnTo>
                  <a:pt x="102" y="162"/>
                </a:lnTo>
                <a:lnTo>
                  <a:pt x="96" y="162"/>
                </a:lnTo>
                <a:lnTo>
                  <a:pt x="96" y="168"/>
                </a:lnTo>
                <a:lnTo>
                  <a:pt x="90" y="162"/>
                </a:lnTo>
                <a:lnTo>
                  <a:pt x="90" y="168"/>
                </a:lnTo>
                <a:lnTo>
                  <a:pt x="84" y="162"/>
                </a:lnTo>
                <a:lnTo>
                  <a:pt x="66" y="168"/>
                </a:lnTo>
                <a:lnTo>
                  <a:pt x="48" y="168"/>
                </a:lnTo>
                <a:lnTo>
                  <a:pt x="42" y="174"/>
                </a:lnTo>
                <a:lnTo>
                  <a:pt x="48" y="168"/>
                </a:lnTo>
                <a:lnTo>
                  <a:pt x="42" y="174"/>
                </a:lnTo>
                <a:lnTo>
                  <a:pt x="48" y="168"/>
                </a:lnTo>
                <a:lnTo>
                  <a:pt x="42" y="168"/>
                </a:lnTo>
                <a:lnTo>
                  <a:pt x="36" y="168"/>
                </a:lnTo>
                <a:lnTo>
                  <a:pt x="30" y="168"/>
                </a:lnTo>
                <a:lnTo>
                  <a:pt x="36" y="162"/>
                </a:lnTo>
                <a:lnTo>
                  <a:pt x="12" y="162"/>
                </a:lnTo>
                <a:lnTo>
                  <a:pt x="18" y="150"/>
                </a:lnTo>
                <a:lnTo>
                  <a:pt x="18" y="144"/>
                </a:lnTo>
                <a:lnTo>
                  <a:pt x="12" y="138"/>
                </a:lnTo>
                <a:lnTo>
                  <a:pt x="12" y="132"/>
                </a:lnTo>
                <a:lnTo>
                  <a:pt x="6" y="126"/>
                </a:lnTo>
                <a:lnTo>
                  <a:pt x="12" y="120"/>
                </a:lnTo>
                <a:lnTo>
                  <a:pt x="18" y="120"/>
                </a:lnTo>
                <a:lnTo>
                  <a:pt x="18" y="114"/>
                </a:lnTo>
                <a:lnTo>
                  <a:pt x="30" y="114"/>
                </a:lnTo>
                <a:lnTo>
                  <a:pt x="48" y="108"/>
                </a:lnTo>
                <a:lnTo>
                  <a:pt x="60" y="96"/>
                </a:lnTo>
                <a:lnTo>
                  <a:pt x="66" y="90"/>
                </a:lnTo>
                <a:lnTo>
                  <a:pt x="78" y="90"/>
                </a:lnTo>
                <a:lnTo>
                  <a:pt x="78" y="84"/>
                </a:lnTo>
                <a:lnTo>
                  <a:pt x="84" y="84"/>
                </a:lnTo>
                <a:lnTo>
                  <a:pt x="78" y="84"/>
                </a:lnTo>
                <a:lnTo>
                  <a:pt x="78" y="78"/>
                </a:lnTo>
                <a:lnTo>
                  <a:pt x="72" y="72"/>
                </a:lnTo>
                <a:lnTo>
                  <a:pt x="66" y="72"/>
                </a:lnTo>
                <a:lnTo>
                  <a:pt x="72" y="72"/>
                </a:lnTo>
                <a:lnTo>
                  <a:pt x="60" y="72"/>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420" name="Freeform 419">
            <a:hlinkClick xmlns:r="http://schemas.openxmlformats.org/officeDocument/2006/relationships" r:id="rId77" tooltip="Portugal - 14,318"/>
          </xdr:cNvPr>
          <xdr:cNvSpPr>
            <a:spLocks/>
          </xdr:cNvSpPr>
        </xdr:nvSpPr>
        <xdr:spPr bwMode="auto">
          <a:xfrm>
            <a:off x="3432" y="996"/>
            <a:ext cx="60" cy="84"/>
          </a:xfrm>
          <a:custGeom>
            <a:avLst/>
            <a:gdLst/>
            <a:ahLst/>
            <a:cxnLst>
              <a:cxn ang="0">
                <a:pos x="36" y="78"/>
              </a:cxn>
              <a:cxn ang="0">
                <a:pos x="30" y="84"/>
              </a:cxn>
              <a:cxn ang="0">
                <a:pos x="12" y="84"/>
              </a:cxn>
              <a:cxn ang="0">
                <a:pos x="12" y="78"/>
              </a:cxn>
              <a:cxn ang="0">
                <a:pos x="12" y="60"/>
              </a:cxn>
              <a:cxn ang="0">
                <a:pos x="6" y="60"/>
              </a:cxn>
              <a:cxn ang="0">
                <a:pos x="6" y="54"/>
              </a:cxn>
              <a:cxn ang="0">
                <a:pos x="12" y="54"/>
              </a:cxn>
              <a:cxn ang="0">
                <a:pos x="6" y="54"/>
              </a:cxn>
              <a:cxn ang="0">
                <a:pos x="0" y="54"/>
              </a:cxn>
              <a:cxn ang="0">
                <a:pos x="6" y="48"/>
              </a:cxn>
              <a:cxn ang="0">
                <a:pos x="6" y="42"/>
              </a:cxn>
              <a:cxn ang="0">
                <a:pos x="12" y="24"/>
              </a:cxn>
              <a:cxn ang="0">
                <a:pos x="12" y="6"/>
              </a:cxn>
              <a:cxn ang="0">
                <a:pos x="12" y="0"/>
              </a:cxn>
              <a:cxn ang="0">
                <a:pos x="24" y="0"/>
              </a:cxn>
              <a:cxn ang="0">
                <a:pos x="24" y="6"/>
              </a:cxn>
              <a:cxn ang="0">
                <a:pos x="48" y="0"/>
              </a:cxn>
              <a:cxn ang="0">
                <a:pos x="54" y="6"/>
              </a:cxn>
              <a:cxn ang="0">
                <a:pos x="60" y="6"/>
              </a:cxn>
              <a:cxn ang="0">
                <a:pos x="48" y="18"/>
              </a:cxn>
              <a:cxn ang="0">
                <a:pos x="48" y="24"/>
              </a:cxn>
              <a:cxn ang="0">
                <a:pos x="42" y="30"/>
              </a:cxn>
              <a:cxn ang="0">
                <a:pos x="48" y="36"/>
              </a:cxn>
              <a:cxn ang="0">
                <a:pos x="42" y="42"/>
              </a:cxn>
              <a:cxn ang="0">
                <a:pos x="36" y="42"/>
              </a:cxn>
              <a:cxn ang="0">
                <a:pos x="42" y="54"/>
              </a:cxn>
              <a:cxn ang="0">
                <a:pos x="36" y="60"/>
              </a:cxn>
              <a:cxn ang="0">
                <a:pos x="48" y="66"/>
              </a:cxn>
              <a:cxn ang="0">
                <a:pos x="36" y="72"/>
              </a:cxn>
              <a:cxn ang="0">
                <a:pos x="36" y="78"/>
              </a:cxn>
            </a:cxnLst>
            <a:rect l="0" t="0" r="r" b="b"/>
            <a:pathLst>
              <a:path w="60" h="84">
                <a:moveTo>
                  <a:pt x="36" y="78"/>
                </a:moveTo>
                <a:lnTo>
                  <a:pt x="30" y="84"/>
                </a:lnTo>
                <a:lnTo>
                  <a:pt x="12" y="84"/>
                </a:lnTo>
                <a:lnTo>
                  <a:pt x="12" y="78"/>
                </a:lnTo>
                <a:lnTo>
                  <a:pt x="12" y="60"/>
                </a:lnTo>
                <a:lnTo>
                  <a:pt x="6" y="60"/>
                </a:lnTo>
                <a:lnTo>
                  <a:pt x="6" y="54"/>
                </a:lnTo>
                <a:lnTo>
                  <a:pt x="12" y="54"/>
                </a:lnTo>
                <a:lnTo>
                  <a:pt x="6" y="54"/>
                </a:lnTo>
                <a:lnTo>
                  <a:pt x="0" y="54"/>
                </a:lnTo>
                <a:lnTo>
                  <a:pt x="6" y="48"/>
                </a:lnTo>
                <a:lnTo>
                  <a:pt x="6" y="42"/>
                </a:lnTo>
                <a:lnTo>
                  <a:pt x="12" y="24"/>
                </a:lnTo>
                <a:lnTo>
                  <a:pt x="12" y="6"/>
                </a:lnTo>
                <a:lnTo>
                  <a:pt x="12" y="0"/>
                </a:lnTo>
                <a:lnTo>
                  <a:pt x="24" y="0"/>
                </a:lnTo>
                <a:lnTo>
                  <a:pt x="24" y="6"/>
                </a:lnTo>
                <a:lnTo>
                  <a:pt x="48" y="0"/>
                </a:lnTo>
                <a:lnTo>
                  <a:pt x="54" y="6"/>
                </a:lnTo>
                <a:lnTo>
                  <a:pt x="60" y="6"/>
                </a:lnTo>
                <a:lnTo>
                  <a:pt x="48" y="18"/>
                </a:lnTo>
                <a:lnTo>
                  <a:pt x="48" y="24"/>
                </a:lnTo>
                <a:lnTo>
                  <a:pt x="42" y="30"/>
                </a:lnTo>
                <a:lnTo>
                  <a:pt x="48" y="36"/>
                </a:lnTo>
                <a:lnTo>
                  <a:pt x="42" y="42"/>
                </a:lnTo>
                <a:lnTo>
                  <a:pt x="36" y="42"/>
                </a:lnTo>
                <a:lnTo>
                  <a:pt x="42" y="54"/>
                </a:lnTo>
                <a:lnTo>
                  <a:pt x="36" y="60"/>
                </a:lnTo>
                <a:lnTo>
                  <a:pt x="48" y="66"/>
                </a:lnTo>
                <a:lnTo>
                  <a:pt x="36" y="72"/>
                </a:lnTo>
                <a:lnTo>
                  <a:pt x="36" y="78"/>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421" name="Freeform 420">
            <a:hlinkClick xmlns:r="http://schemas.openxmlformats.org/officeDocument/2006/relationships" r:id="rId78" tooltip="Oman - 15,956"/>
          </xdr:cNvPr>
          <xdr:cNvSpPr>
            <a:spLocks/>
          </xdr:cNvSpPr>
        </xdr:nvSpPr>
        <xdr:spPr bwMode="auto">
          <a:xfrm>
            <a:off x="4470" y="1284"/>
            <a:ext cx="132" cy="144"/>
          </a:xfrm>
          <a:custGeom>
            <a:avLst/>
            <a:gdLst/>
            <a:ahLst/>
            <a:cxnLst>
              <a:cxn ang="0">
                <a:pos x="78" y="0"/>
              </a:cxn>
              <a:cxn ang="0">
                <a:pos x="78" y="6"/>
              </a:cxn>
              <a:cxn ang="0">
                <a:pos x="90" y="18"/>
              </a:cxn>
              <a:cxn ang="0">
                <a:pos x="114" y="24"/>
              </a:cxn>
              <a:cxn ang="0">
                <a:pos x="126" y="42"/>
              </a:cxn>
              <a:cxn ang="0">
                <a:pos x="132" y="42"/>
              </a:cxn>
              <a:cxn ang="0">
                <a:pos x="132" y="48"/>
              </a:cxn>
              <a:cxn ang="0">
                <a:pos x="126" y="60"/>
              </a:cxn>
              <a:cxn ang="0">
                <a:pos x="120" y="66"/>
              </a:cxn>
              <a:cxn ang="0">
                <a:pos x="120" y="72"/>
              </a:cxn>
              <a:cxn ang="0">
                <a:pos x="120" y="78"/>
              </a:cxn>
              <a:cxn ang="0">
                <a:pos x="114" y="84"/>
              </a:cxn>
              <a:cxn ang="0">
                <a:pos x="114" y="78"/>
              </a:cxn>
              <a:cxn ang="0">
                <a:pos x="108" y="78"/>
              </a:cxn>
              <a:cxn ang="0">
                <a:pos x="108" y="72"/>
              </a:cxn>
              <a:cxn ang="0">
                <a:pos x="102" y="84"/>
              </a:cxn>
              <a:cxn ang="0">
                <a:pos x="102" y="90"/>
              </a:cxn>
              <a:cxn ang="0">
                <a:pos x="102" y="102"/>
              </a:cxn>
              <a:cxn ang="0">
                <a:pos x="84" y="108"/>
              </a:cxn>
              <a:cxn ang="0">
                <a:pos x="78" y="120"/>
              </a:cxn>
              <a:cxn ang="0">
                <a:pos x="60" y="120"/>
              </a:cxn>
              <a:cxn ang="0">
                <a:pos x="54" y="138"/>
              </a:cxn>
              <a:cxn ang="0">
                <a:pos x="36" y="138"/>
              </a:cxn>
              <a:cxn ang="0">
                <a:pos x="24" y="144"/>
              </a:cxn>
              <a:cxn ang="0">
                <a:pos x="0" y="102"/>
              </a:cxn>
              <a:cxn ang="0">
                <a:pos x="54" y="84"/>
              </a:cxn>
              <a:cxn ang="0">
                <a:pos x="66" y="54"/>
              </a:cxn>
              <a:cxn ang="0">
                <a:pos x="54" y="42"/>
              </a:cxn>
              <a:cxn ang="0">
                <a:pos x="60" y="18"/>
              </a:cxn>
              <a:cxn ang="0">
                <a:pos x="72" y="18"/>
              </a:cxn>
              <a:cxn ang="0">
                <a:pos x="66" y="12"/>
              </a:cxn>
              <a:cxn ang="0">
                <a:pos x="66" y="0"/>
              </a:cxn>
              <a:cxn ang="0">
                <a:pos x="72" y="0"/>
              </a:cxn>
              <a:cxn ang="0">
                <a:pos x="72" y="6"/>
              </a:cxn>
              <a:cxn ang="0">
                <a:pos x="78" y="0"/>
              </a:cxn>
            </a:cxnLst>
            <a:rect l="0" t="0" r="r" b="b"/>
            <a:pathLst>
              <a:path w="132" h="144">
                <a:moveTo>
                  <a:pt x="78" y="0"/>
                </a:moveTo>
                <a:lnTo>
                  <a:pt x="78" y="6"/>
                </a:lnTo>
                <a:lnTo>
                  <a:pt x="90" y="18"/>
                </a:lnTo>
                <a:lnTo>
                  <a:pt x="114" y="24"/>
                </a:lnTo>
                <a:lnTo>
                  <a:pt x="126" y="42"/>
                </a:lnTo>
                <a:lnTo>
                  <a:pt x="132" y="42"/>
                </a:lnTo>
                <a:lnTo>
                  <a:pt x="132" y="48"/>
                </a:lnTo>
                <a:lnTo>
                  <a:pt x="126" y="60"/>
                </a:lnTo>
                <a:lnTo>
                  <a:pt x="120" y="66"/>
                </a:lnTo>
                <a:lnTo>
                  <a:pt x="120" y="72"/>
                </a:lnTo>
                <a:lnTo>
                  <a:pt x="120" y="78"/>
                </a:lnTo>
                <a:lnTo>
                  <a:pt x="114" y="84"/>
                </a:lnTo>
                <a:lnTo>
                  <a:pt x="114" y="78"/>
                </a:lnTo>
                <a:lnTo>
                  <a:pt x="108" y="78"/>
                </a:lnTo>
                <a:lnTo>
                  <a:pt x="108" y="72"/>
                </a:lnTo>
                <a:lnTo>
                  <a:pt x="102" y="84"/>
                </a:lnTo>
                <a:lnTo>
                  <a:pt x="102" y="90"/>
                </a:lnTo>
                <a:lnTo>
                  <a:pt x="102" y="102"/>
                </a:lnTo>
                <a:lnTo>
                  <a:pt x="84" y="108"/>
                </a:lnTo>
                <a:lnTo>
                  <a:pt x="78" y="120"/>
                </a:lnTo>
                <a:lnTo>
                  <a:pt x="60" y="120"/>
                </a:lnTo>
                <a:lnTo>
                  <a:pt x="54" y="138"/>
                </a:lnTo>
                <a:lnTo>
                  <a:pt x="36" y="138"/>
                </a:lnTo>
                <a:lnTo>
                  <a:pt x="24" y="144"/>
                </a:lnTo>
                <a:lnTo>
                  <a:pt x="0" y="102"/>
                </a:lnTo>
                <a:lnTo>
                  <a:pt x="54" y="84"/>
                </a:lnTo>
                <a:lnTo>
                  <a:pt x="66" y="54"/>
                </a:lnTo>
                <a:lnTo>
                  <a:pt x="54" y="42"/>
                </a:lnTo>
                <a:lnTo>
                  <a:pt x="60" y="18"/>
                </a:lnTo>
                <a:lnTo>
                  <a:pt x="72" y="18"/>
                </a:lnTo>
                <a:lnTo>
                  <a:pt x="66" y="12"/>
                </a:lnTo>
                <a:lnTo>
                  <a:pt x="66" y="0"/>
                </a:lnTo>
                <a:lnTo>
                  <a:pt x="72" y="0"/>
                </a:lnTo>
                <a:lnTo>
                  <a:pt x="72" y="6"/>
                </a:lnTo>
                <a:lnTo>
                  <a:pt x="78" y="0"/>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422" name="Freeform 421">
            <a:hlinkClick xmlns:r="http://schemas.openxmlformats.org/officeDocument/2006/relationships" r:id="rId78" tooltip="Oman - 15,956"/>
          </xdr:cNvPr>
          <xdr:cNvSpPr>
            <a:spLocks/>
          </xdr:cNvSpPr>
        </xdr:nvSpPr>
        <xdr:spPr bwMode="auto">
          <a:xfrm>
            <a:off x="4542" y="1260"/>
            <a:ext cx="6" cy="12"/>
          </a:xfrm>
          <a:custGeom>
            <a:avLst/>
            <a:gdLst/>
            <a:ahLst/>
            <a:cxnLst>
              <a:cxn ang="0">
                <a:pos x="6" y="12"/>
              </a:cxn>
              <a:cxn ang="0">
                <a:pos x="0" y="6"/>
              </a:cxn>
              <a:cxn ang="0">
                <a:pos x="0" y="0"/>
              </a:cxn>
              <a:cxn ang="0">
                <a:pos x="6" y="6"/>
              </a:cxn>
              <a:cxn ang="0">
                <a:pos x="6" y="0"/>
              </a:cxn>
              <a:cxn ang="0">
                <a:pos x="6" y="6"/>
              </a:cxn>
              <a:cxn ang="0">
                <a:pos x="6" y="12"/>
              </a:cxn>
            </a:cxnLst>
            <a:rect l="0" t="0" r="r" b="b"/>
            <a:pathLst>
              <a:path w="6" h="12">
                <a:moveTo>
                  <a:pt x="6" y="12"/>
                </a:moveTo>
                <a:lnTo>
                  <a:pt x="0" y="6"/>
                </a:lnTo>
                <a:lnTo>
                  <a:pt x="0" y="0"/>
                </a:lnTo>
                <a:lnTo>
                  <a:pt x="6" y="6"/>
                </a:lnTo>
                <a:lnTo>
                  <a:pt x="6" y="0"/>
                </a:lnTo>
                <a:lnTo>
                  <a:pt x="6" y="6"/>
                </a:lnTo>
                <a:lnTo>
                  <a:pt x="6" y="12"/>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423" name="Freeform 422">
            <a:hlinkClick xmlns:r="http://schemas.openxmlformats.org/officeDocument/2006/relationships" r:id="rId79" tooltip="Argentina - 16,219"/>
          </xdr:cNvPr>
          <xdr:cNvSpPr>
            <a:spLocks/>
          </xdr:cNvSpPr>
        </xdr:nvSpPr>
        <xdr:spPr bwMode="auto">
          <a:xfrm>
            <a:off x="2436" y="2598"/>
            <a:ext cx="60" cy="42"/>
          </a:xfrm>
          <a:custGeom>
            <a:avLst/>
            <a:gdLst/>
            <a:ahLst/>
            <a:cxnLst>
              <a:cxn ang="0">
                <a:pos x="18" y="36"/>
              </a:cxn>
              <a:cxn ang="0">
                <a:pos x="0" y="36"/>
              </a:cxn>
              <a:cxn ang="0">
                <a:pos x="0" y="0"/>
              </a:cxn>
              <a:cxn ang="0">
                <a:pos x="6" y="6"/>
              </a:cxn>
              <a:cxn ang="0">
                <a:pos x="0" y="6"/>
              </a:cxn>
              <a:cxn ang="0">
                <a:pos x="6" y="12"/>
              </a:cxn>
              <a:cxn ang="0">
                <a:pos x="18" y="18"/>
              </a:cxn>
              <a:cxn ang="0">
                <a:pos x="42" y="30"/>
              </a:cxn>
              <a:cxn ang="0">
                <a:pos x="60" y="36"/>
              </a:cxn>
              <a:cxn ang="0">
                <a:pos x="54" y="36"/>
              </a:cxn>
              <a:cxn ang="0">
                <a:pos x="36" y="42"/>
              </a:cxn>
              <a:cxn ang="0">
                <a:pos x="18" y="36"/>
              </a:cxn>
            </a:cxnLst>
            <a:rect l="0" t="0" r="r" b="b"/>
            <a:pathLst>
              <a:path w="60" h="42">
                <a:moveTo>
                  <a:pt x="18" y="36"/>
                </a:moveTo>
                <a:lnTo>
                  <a:pt x="0" y="36"/>
                </a:lnTo>
                <a:lnTo>
                  <a:pt x="0" y="0"/>
                </a:lnTo>
                <a:lnTo>
                  <a:pt x="6" y="6"/>
                </a:lnTo>
                <a:lnTo>
                  <a:pt x="0" y="6"/>
                </a:lnTo>
                <a:lnTo>
                  <a:pt x="6" y="12"/>
                </a:lnTo>
                <a:lnTo>
                  <a:pt x="18" y="18"/>
                </a:lnTo>
                <a:lnTo>
                  <a:pt x="42" y="30"/>
                </a:lnTo>
                <a:lnTo>
                  <a:pt x="60" y="36"/>
                </a:lnTo>
                <a:lnTo>
                  <a:pt x="54" y="36"/>
                </a:lnTo>
                <a:lnTo>
                  <a:pt x="36" y="42"/>
                </a:lnTo>
                <a:lnTo>
                  <a:pt x="18" y="36"/>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424" name="Freeform 423">
            <a:hlinkClick xmlns:r="http://schemas.openxmlformats.org/officeDocument/2006/relationships" r:id="rId79" tooltip="Argentina - 16,219"/>
          </xdr:cNvPr>
          <xdr:cNvSpPr>
            <a:spLocks/>
          </xdr:cNvSpPr>
        </xdr:nvSpPr>
        <xdr:spPr bwMode="auto">
          <a:xfrm>
            <a:off x="2352" y="2076"/>
            <a:ext cx="336" cy="516"/>
          </a:xfrm>
          <a:custGeom>
            <a:avLst/>
            <a:gdLst/>
            <a:ahLst/>
            <a:cxnLst>
              <a:cxn ang="0">
                <a:pos x="24" y="366"/>
              </a:cxn>
              <a:cxn ang="0">
                <a:pos x="24" y="348"/>
              </a:cxn>
              <a:cxn ang="0">
                <a:pos x="30" y="324"/>
              </a:cxn>
              <a:cxn ang="0">
                <a:pos x="30" y="306"/>
              </a:cxn>
              <a:cxn ang="0">
                <a:pos x="36" y="294"/>
              </a:cxn>
              <a:cxn ang="0">
                <a:pos x="36" y="270"/>
              </a:cxn>
              <a:cxn ang="0">
                <a:pos x="48" y="246"/>
              </a:cxn>
              <a:cxn ang="0">
                <a:pos x="48" y="228"/>
              </a:cxn>
              <a:cxn ang="0">
                <a:pos x="60" y="204"/>
              </a:cxn>
              <a:cxn ang="0">
                <a:pos x="60" y="186"/>
              </a:cxn>
              <a:cxn ang="0">
                <a:pos x="48" y="168"/>
              </a:cxn>
              <a:cxn ang="0">
                <a:pos x="54" y="150"/>
              </a:cxn>
              <a:cxn ang="0">
                <a:pos x="60" y="120"/>
              </a:cxn>
              <a:cxn ang="0">
                <a:pos x="78" y="90"/>
              </a:cxn>
              <a:cxn ang="0">
                <a:pos x="84" y="72"/>
              </a:cxn>
              <a:cxn ang="0">
                <a:pos x="84" y="48"/>
              </a:cxn>
              <a:cxn ang="0">
                <a:pos x="108" y="18"/>
              </a:cxn>
              <a:cxn ang="0">
                <a:pos x="126" y="0"/>
              </a:cxn>
              <a:cxn ang="0">
                <a:pos x="156" y="18"/>
              </a:cxn>
              <a:cxn ang="0">
                <a:pos x="186" y="6"/>
              </a:cxn>
              <a:cxn ang="0">
                <a:pos x="246" y="48"/>
              </a:cxn>
              <a:cxn ang="0">
                <a:pos x="258" y="72"/>
              </a:cxn>
              <a:cxn ang="0">
                <a:pos x="264" y="90"/>
              </a:cxn>
              <a:cxn ang="0">
                <a:pos x="300" y="96"/>
              </a:cxn>
              <a:cxn ang="0">
                <a:pos x="318" y="78"/>
              </a:cxn>
              <a:cxn ang="0">
                <a:pos x="330" y="66"/>
              </a:cxn>
              <a:cxn ang="0">
                <a:pos x="318" y="96"/>
              </a:cxn>
              <a:cxn ang="0">
                <a:pos x="270" y="144"/>
              </a:cxn>
              <a:cxn ang="0">
                <a:pos x="258" y="162"/>
              </a:cxn>
              <a:cxn ang="0">
                <a:pos x="258" y="174"/>
              </a:cxn>
              <a:cxn ang="0">
                <a:pos x="258" y="192"/>
              </a:cxn>
              <a:cxn ang="0">
                <a:pos x="252" y="216"/>
              </a:cxn>
              <a:cxn ang="0">
                <a:pos x="276" y="246"/>
              </a:cxn>
              <a:cxn ang="0">
                <a:pos x="270" y="270"/>
              </a:cxn>
              <a:cxn ang="0">
                <a:pos x="210" y="288"/>
              </a:cxn>
              <a:cxn ang="0">
                <a:pos x="192" y="300"/>
              </a:cxn>
              <a:cxn ang="0">
                <a:pos x="192" y="318"/>
              </a:cxn>
              <a:cxn ang="0">
                <a:pos x="162" y="330"/>
              </a:cxn>
              <a:cxn ang="0">
                <a:pos x="150" y="348"/>
              </a:cxn>
              <a:cxn ang="0">
                <a:pos x="162" y="342"/>
              </a:cxn>
              <a:cxn ang="0">
                <a:pos x="156" y="354"/>
              </a:cxn>
              <a:cxn ang="0">
                <a:pos x="156" y="360"/>
              </a:cxn>
              <a:cxn ang="0">
                <a:pos x="138" y="378"/>
              </a:cxn>
              <a:cxn ang="0">
                <a:pos x="132" y="390"/>
              </a:cxn>
              <a:cxn ang="0">
                <a:pos x="102" y="408"/>
              </a:cxn>
              <a:cxn ang="0">
                <a:pos x="132" y="426"/>
              </a:cxn>
              <a:cxn ang="0">
                <a:pos x="102" y="462"/>
              </a:cxn>
              <a:cxn ang="0">
                <a:pos x="96" y="474"/>
              </a:cxn>
              <a:cxn ang="0">
                <a:pos x="78" y="474"/>
              </a:cxn>
              <a:cxn ang="0">
                <a:pos x="78" y="480"/>
              </a:cxn>
              <a:cxn ang="0">
                <a:pos x="66" y="504"/>
              </a:cxn>
              <a:cxn ang="0">
                <a:pos x="60" y="510"/>
              </a:cxn>
              <a:cxn ang="0">
                <a:pos x="24" y="498"/>
              </a:cxn>
              <a:cxn ang="0">
                <a:pos x="6" y="492"/>
              </a:cxn>
              <a:cxn ang="0">
                <a:pos x="0" y="468"/>
              </a:cxn>
              <a:cxn ang="0">
                <a:pos x="18" y="456"/>
              </a:cxn>
              <a:cxn ang="0">
                <a:pos x="18" y="438"/>
              </a:cxn>
              <a:cxn ang="0">
                <a:pos x="24" y="420"/>
              </a:cxn>
              <a:cxn ang="0">
                <a:pos x="24" y="408"/>
              </a:cxn>
              <a:cxn ang="0">
                <a:pos x="36" y="396"/>
              </a:cxn>
              <a:cxn ang="0">
                <a:pos x="36" y="390"/>
              </a:cxn>
              <a:cxn ang="0">
                <a:pos x="30" y="372"/>
              </a:cxn>
            </a:cxnLst>
            <a:rect l="0" t="0" r="r" b="b"/>
            <a:pathLst>
              <a:path w="336" h="516">
                <a:moveTo>
                  <a:pt x="30" y="372"/>
                </a:moveTo>
                <a:lnTo>
                  <a:pt x="30" y="366"/>
                </a:lnTo>
                <a:lnTo>
                  <a:pt x="24" y="366"/>
                </a:lnTo>
                <a:lnTo>
                  <a:pt x="30" y="360"/>
                </a:lnTo>
                <a:lnTo>
                  <a:pt x="24" y="360"/>
                </a:lnTo>
                <a:lnTo>
                  <a:pt x="24" y="348"/>
                </a:lnTo>
                <a:lnTo>
                  <a:pt x="30" y="342"/>
                </a:lnTo>
                <a:lnTo>
                  <a:pt x="24" y="336"/>
                </a:lnTo>
                <a:lnTo>
                  <a:pt x="30" y="324"/>
                </a:lnTo>
                <a:lnTo>
                  <a:pt x="24" y="318"/>
                </a:lnTo>
                <a:lnTo>
                  <a:pt x="30" y="312"/>
                </a:lnTo>
                <a:lnTo>
                  <a:pt x="30" y="306"/>
                </a:lnTo>
                <a:lnTo>
                  <a:pt x="30" y="300"/>
                </a:lnTo>
                <a:lnTo>
                  <a:pt x="36" y="300"/>
                </a:lnTo>
                <a:lnTo>
                  <a:pt x="36" y="294"/>
                </a:lnTo>
                <a:lnTo>
                  <a:pt x="36" y="288"/>
                </a:lnTo>
                <a:lnTo>
                  <a:pt x="48" y="282"/>
                </a:lnTo>
                <a:lnTo>
                  <a:pt x="36" y="270"/>
                </a:lnTo>
                <a:lnTo>
                  <a:pt x="36" y="252"/>
                </a:lnTo>
                <a:lnTo>
                  <a:pt x="42" y="246"/>
                </a:lnTo>
                <a:lnTo>
                  <a:pt x="48" y="246"/>
                </a:lnTo>
                <a:lnTo>
                  <a:pt x="54" y="240"/>
                </a:lnTo>
                <a:lnTo>
                  <a:pt x="54" y="234"/>
                </a:lnTo>
                <a:lnTo>
                  <a:pt x="48" y="228"/>
                </a:lnTo>
                <a:lnTo>
                  <a:pt x="54" y="222"/>
                </a:lnTo>
                <a:lnTo>
                  <a:pt x="60" y="210"/>
                </a:lnTo>
                <a:lnTo>
                  <a:pt x="60" y="204"/>
                </a:lnTo>
                <a:lnTo>
                  <a:pt x="60" y="198"/>
                </a:lnTo>
                <a:lnTo>
                  <a:pt x="60" y="192"/>
                </a:lnTo>
                <a:lnTo>
                  <a:pt x="60" y="186"/>
                </a:lnTo>
                <a:lnTo>
                  <a:pt x="54" y="174"/>
                </a:lnTo>
                <a:lnTo>
                  <a:pt x="54" y="168"/>
                </a:lnTo>
                <a:lnTo>
                  <a:pt x="48" y="168"/>
                </a:lnTo>
                <a:lnTo>
                  <a:pt x="48" y="156"/>
                </a:lnTo>
                <a:lnTo>
                  <a:pt x="54" y="156"/>
                </a:lnTo>
                <a:lnTo>
                  <a:pt x="54" y="150"/>
                </a:lnTo>
                <a:lnTo>
                  <a:pt x="60" y="144"/>
                </a:lnTo>
                <a:lnTo>
                  <a:pt x="60" y="126"/>
                </a:lnTo>
                <a:lnTo>
                  <a:pt x="60" y="120"/>
                </a:lnTo>
                <a:lnTo>
                  <a:pt x="66" y="108"/>
                </a:lnTo>
                <a:lnTo>
                  <a:pt x="72" y="102"/>
                </a:lnTo>
                <a:lnTo>
                  <a:pt x="78" y="90"/>
                </a:lnTo>
                <a:lnTo>
                  <a:pt x="90" y="84"/>
                </a:lnTo>
                <a:lnTo>
                  <a:pt x="84" y="78"/>
                </a:lnTo>
                <a:lnTo>
                  <a:pt x="84" y="72"/>
                </a:lnTo>
                <a:lnTo>
                  <a:pt x="84" y="60"/>
                </a:lnTo>
                <a:lnTo>
                  <a:pt x="84" y="54"/>
                </a:lnTo>
                <a:lnTo>
                  <a:pt x="84" y="48"/>
                </a:lnTo>
                <a:lnTo>
                  <a:pt x="90" y="42"/>
                </a:lnTo>
                <a:lnTo>
                  <a:pt x="102" y="36"/>
                </a:lnTo>
                <a:lnTo>
                  <a:pt x="108" y="18"/>
                </a:lnTo>
                <a:lnTo>
                  <a:pt x="114" y="6"/>
                </a:lnTo>
                <a:lnTo>
                  <a:pt x="120" y="6"/>
                </a:lnTo>
                <a:lnTo>
                  <a:pt x="126" y="0"/>
                </a:lnTo>
                <a:lnTo>
                  <a:pt x="132" y="6"/>
                </a:lnTo>
                <a:lnTo>
                  <a:pt x="150" y="6"/>
                </a:lnTo>
                <a:lnTo>
                  <a:pt x="156" y="18"/>
                </a:lnTo>
                <a:lnTo>
                  <a:pt x="162" y="0"/>
                </a:lnTo>
                <a:lnTo>
                  <a:pt x="180" y="0"/>
                </a:lnTo>
                <a:lnTo>
                  <a:pt x="186" y="6"/>
                </a:lnTo>
                <a:lnTo>
                  <a:pt x="210" y="36"/>
                </a:lnTo>
                <a:lnTo>
                  <a:pt x="228" y="36"/>
                </a:lnTo>
                <a:lnTo>
                  <a:pt x="246" y="48"/>
                </a:lnTo>
                <a:lnTo>
                  <a:pt x="264" y="54"/>
                </a:lnTo>
                <a:lnTo>
                  <a:pt x="270" y="60"/>
                </a:lnTo>
                <a:lnTo>
                  <a:pt x="258" y="72"/>
                </a:lnTo>
                <a:lnTo>
                  <a:pt x="258" y="84"/>
                </a:lnTo>
                <a:lnTo>
                  <a:pt x="252" y="90"/>
                </a:lnTo>
                <a:lnTo>
                  <a:pt x="264" y="90"/>
                </a:lnTo>
                <a:lnTo>
                  <a:pt x="288" y="96"/>
                </a:lnTo>
                <a:lnTo>
                  <a:pt x="294" y="90"/>
                </a:lnTo>
                <a:lnTo>
                  <a:pt x="300" y="96"/>
                </a:lnTo>
                <a:lnTo>
                  <a:pt x="306" y="90"/>
                </a:lnTo>
                <a:lnTo>
                  <a:pt x="312" y="84"/>
                </a:lnTo>
                <a:lnTo>
                  <a:pt x="318" y="78"/>
                </a:lnTo>
                <a:lnTo>
                  <a:pt x="318" y="66"/>
                </a:lnTo>
                <a:lnTo>
                  <a:pt x="330" y="60"/>
                </a:lnTo>
                <a:lnTo>
                  <a:pt x="330" y="66"/>
                </a:lnTo>
                <a:lnTo>
                  <a:pt x="336" y="78"/>
                </a:lnTo>
                <a:lnTo>
                  <a:pt x="330" y="90"/>
                </a:lnTo>
                <a:lnTo>
                  <a:pt x="318" y="96"/>
                </a:lnTo>
                <a:lnTo>
                  <a:pt x="312" y="102"/>
                </a:lnTo>
                <a:lnTo>
                  <a:pt x="300" y="108"/>
                </a:lnTo>
                <a:lnTo>
                  <a:pt x="270" y="144"/>
                </a:lnTo>
                <a:lnTo>
                  <a:pt x="264" y="144"/>
                </a:lnTo>
                <a:lnTo>
                  <a:pt x="264" y="156"/>
                </a:lnTo>
                <a:lnTo>
                  <a:pt x="258" y="162"/>
                </a:lnTo>
                <a:lnTo>
                  <a:pt x="264" y="168"/>
                </a:lnTo>
                <a:lnTo>
                  <a:pt x="258" y="168"/>
                </a:lnTo>
                <a:lnTo>
                  <a:pt x="258" y="174"/>
                </a:lnTo>
                <a:lnTo>
                  <a:pt x="258" y="180"/>
                </a:lnTo>
                <a:lnTo>
                  <a:pt x="258" y="186"/>
                </a:lnTo>
                <a:lnTo>
                  <a:pt x="258" y="192"/>
                </a:lnTo>
                <a:lnTo>
                  <a:pt x="252" y="198"/>
                </a:lnTo>
                <a:lnTo>
                  <a:pt x="258" y="210"/>
                </a:lnTo>
                <a:lnTo>
                  <a:pt x="252" y="216"/>
                </a:lnTo>
                <a:lnTo>
                  <a:pt x="276" y="228"/>
                </a:lnTo>
                <a:lnTo>
                  <a:pt x="270" y="240"/>
                </a:lnTo>
                <a:lnTo>
                  <a:pt x="276" y="246"/>
                </a:lnTo>
                <a:lnTo>
                  <a:pt x="282" y="246"/>
                </a:lnTo>
                <a:lnTo>
                  <a:pt x="282" y="252"/>
                </a:lnTo>
                <a:lnTo>
                  <a:pt x="270" y="270"/>
                </a:lnTo>
                <a:lnTo>
                  <a:pt x="270" y="276"/>
                </a:lnTo>
                <a:lnTo>
                  <a:pt x="258" y="282"/>
                </a:lnTo>
                <a:lnTo>
                  <a:pt x="210" y="288"/>
                </a:lnTo>
                <a:lnTo>
                  <a:pt x="186" y="288"/>
                </a:lnTo>
                <a:lnTo>
                  <a:pt x="192" y="294"/>
                </a:lnTo>
                <a:lnTo>
                  <a:pt x="192" y="300"/>
                </a:lnTo>
                <a:lnTo>
                  <a:pt x="192" y="306"/>
                </a:lnTo>
                <a:lnTo>
                  <a:pt x="186" y="312"/>
                </a:lnTo>
                <a:lnTo>
                  <a:pt x="192" y="318"/>
                </a:lnTo>
                <a:lnTo>
                  <a:pt x="186" y="324"/>
                </a:lnTo>
                <a:lnTo>
                  <a:pt x="180" y="324"/>
                </a:lnTo>
                <a:lnTo>
                  <a:pt x="162" y="330"/>
                </a:lnTo>
                <a:lnTo>
                  <a:pt x="144" y="318"/>
                </a:lnTo>
                <a:lnTo>
                  <a:pt x="144" y="342"/>
                </a:lnTo>
                <a:lnTo>
                  <a:pt x="150" y="348"/>
                </a:lnTo>
                <a:lnTo>
                  <a:pt x="156" y="348"/>
                </a:lnTo>
                <a:lnTo>
                  <a:pt x="156" y="342"/>
                </a:lnTo>
                <a:lnTo>
                  <a:pt x="162" y="342"/>
                </a:lnTo>
                <a:lnTo>
                  <a:pt x="168" y="348"/>
                </a:lnTo>
                <a:lnTo>
                  <a:pt x="168" y="354"/>
                </a:lnTo>
                <a:lnTo>
                  <a:pt x="156" y="354"/>
                </a:lnTo>
                <a:lnTo>
                  <a:pt x="150" y="348"/>
                </a:lnTo>
                <a:lnTo>
                  <a:pt x="144" y="354"/>
                </a:lnTo>
                <a:lnTo>
                  <a:pt x="156" y="360"/>
                </a:lnTo>
                <a:lnTo>
                  <a:pt x="144" y="360"/>
                </a:lnTo>
                <a:lnTo>
                  <a:pt x="138" y="372"/>
                </a:lnTo>
                <a:lnTo>
                  <a:pt x="138" y="378"/>
                </a:lnTo>
                <a:lnTo>
                  <a:pt x="132" y="384"/>
                </a:lnTo>
                <a:lnTo>
                  <a:pt x="138" y="390"/>
                </a:lnTo>
                <a:lnTo>
                  <a:pt x="132" y="390"/>
                </a:lnTo>
                <a:lnTo>
                  <a:pt x="126" y="390"/>
                </a:lnTo>
                <a:lnTo>
                  <a:pt x="114" y="396"/>
                </a:lnTo>
                <a:lnTo>
                  <a:pt x="102" y="408"/>
                </a:lnTo>
                <a:lnTo>
                  <a:pt x="102" y="414"/>
                </a:lnTo>
                <a:lnTo>
                  <a:pt x="114" y="426"/>
                </a:lnTo>
                <a:lnTo>
                  <a:pt x="132" y="426"/>
                </a:lnTo>
                <a:lnTo>
                  <a:pt x="126" y="438"/>
                </a:lnTo>
                <a:lnTo>
                  <a:pt x="132" y="444"/>
                </a:lnTo>
                <a:lnTo>
                  <a:pt x="102" y="462"/>
                </a:lnTo>
                <a:lnTo>
                  <a:pt x="96" y="468"/>
                </a:lnTo>
                <a:lnTo>
                  <a:pt x="102" y="462"/>
                </a:lnTo>
                <a:lnTo>
                  <a:pt x="96" y="474"/>
                </a:lnTo>
                <a:lnTo>
                  <a:pt x="90" y="480"/>
                </a:lnTo>
                <a:lnTo>
                  <a:pt x="84" y="474"/>
                </a:lnTo>
                <a:lnTo>
                  <a:pt x="78" y="474"/>
                </a:lnTo>
                <a:lnTo>
                  <a:pt x="84" y="474"/>
                </a:lnTo>
                <a:lnTo>
                  <a:pt x="84" y="480"/>
                </a:lnTo>
                <a:lnTo>
                  <a:pt x="78" y="480"/>
                </a:lnTo>
                <a:lnTo>
                  <a:pt x="72" y="492"/>
                </a:lnTo>
                <a:lnTo>
                  <a:pt x="78" y="504"/>
                </a:lnTo>
                <a:lnTo>
                  <a:pt x="66" y="504"/>
                </a:lnTo>
                <a:lnTo>
                  <a:pt x="78" y="504"/>
                </a:lnTo>
                <a:lnTo>
                  <a:pt x="84" y="516"/>
                </a:lnTo>
                <a:lnTo>
                  <a:pt x="60" y="510"/>
                </a:lnTo>
                <a:lnTo>
                  <a:pt x="24" y="510"/>
                </a:lnTo>
                <a:lnTo>
                  <a:pt x="18" y="504"/>
                </a:lnTo>
                <a:lnTo>
                  <a:pt x="24" y="498"/>
                </a:lnTo>
                <a:lnTo>
                  <a:pt x="18" y="492"/>
                </a:lnTo>
                <a:lnTo>
                  <a:pt x="18" y="486"/>
                </a:lnTo>
                <a:lnTo>
                  <a:pt x="6" y="492"/>
                </a:lnTo>
                <a:lnTo>
                  <a:pt x="6" y="480"/>
                </a:lnTo>
                <a:lnTo>
                  <a:pt x="0" y="480"/>
                </a:lnTo>
                <a:lnTo>
                  <a:pt x="0" y="468"/>
                </a:lnTo>
                <a:lnTo>
                  <a:pt x="0" y="462"/>
                </a:lnTo>
                <a:lnTo>
                  <a:pt x="6" y="462"/>
                </a:lnTo>
                <a:lnTo>
                  <a:pt x="18" y="456"/>
                </a:lnTo>
                <a:lnTo>
                  <a:pt x="18" y="450"/>
                </a:lnTo>
                <a:lnTo>
                  <a:pt x="18" y="444"/>
                </a:lnTo>
                <a:lnTo>
                  <a:pt x="18" y="438"/>
                </a:lnTo>
                <a:lnTo>
                  <a:pt x="18" y="432"/>
                </a:lnTo>
                <a:lnTo>
                  <a:pt x="24" y="426"/>
                </a:lnTo>
                <a:lnTo>
                  <a:pt x="24" y="420"/>
                </a:lnTo>
                <a:lnTo>
                  <a:pt x="30" y="420"/>
                </a:lnTo>
                <a:lnTo>
                  <a:pt x="30" y="414"/>
                </a:lnTo>
                <a:lnTo>
                  <a:pt x="24" y="408"/>
                </a:lnTo>
                <a:lnTo>
                  <a:pt x="30" y="408"/>
                </a:lnTo>
                <a:lnTo>
                  <a:pt x="30" y="402"/>
                </a:lnTo>
                <a:lnTo>
                  <a:pt x="36" y="396"/>
                </a:lnTo>
                <a:lnTo>
                  <a:pt x="30" y="390"/>
                </a:lnTo>
                <a:lnTo>
                  <a:pt x="24" y="390"/>
                </a:lnTo>
                <a:lnTo>
                  <a:pt x="36" y="390"/>
                </a:lnTo>
                <a:lnTo>
                  <a:pt x="42" y="384"/>
                </a:lnTo>
                <a:lnTo>
                  <a:pt x="24" y="384"/>
                </a:lnTo>
                <a:lnTo>
                  <a:pt x="30" y="372"/>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425" name="Freeform 424">
            <a:hlinkClick xmlns:r="http://schemas.openxmlformats.org/officeDocument/2006/relationships" r:id="rId80" tooltip="Romania - 16,705"/>
          </xdr:cNvPr>
          <xdr:cNvSpPr>
            <a:spLocks/>
          </xdr:cNvSpPr>
        </xdr:nvSpPr>
        <xdr:spPr bwMode="auto">
          <a:xfrm>
            <a:off x="3936" y="888"/>
            <a:ext cx="162" cy="84"/>
          </a:xfrm>
          <a:custGeom>
            <a:avLst/>
            <a:gdLst/>
            <a:ahLst/>
            <a:cxnLst>
              <a:cxn ang="0">
                <a:pos x="42" y="72"/>
              </a:cxn>
              <a:cxn ang="0">
                <a:pos x="36" y="66"/>
              </a:cxn>
              <a:cxn ang="0">
                <a:pos x="42" y="66"/>
              </a:cxn>
              <a:cxn ang="0">
                <a:pos x="36" y="66"/>
              </a:cxn>
              <a:cxn ang="0">
                <a:pos x="30" y="66"/>
              </a:cxn>
              <a:cxn ang="0">
                <a:pos x="18" y="60"/>
              </a:cxn>
              <a:cxn ang="0">
                <a:pos x="24" y="60"/>
              </a:cxn>
              <a:cxn ang="0">
                <a:pos x="18" y="60"/>
              </a:cxn>
              <a:cxn ang="0">
                <a:pos x="24" y="54"/>
              </a:cxn>
              <a:cxn ang="0">
                <a:pos x="12" y="48"/>
              </a:cxn>
              <a:cxn ang="0">
                <a:pos x="12" y="42"/>
              </a:cxn>
              <a:cxn ang="0">
                <a:pos x="0" y="42"/>
              </a:cxn>
              <a:cxn ang="0">
                <a:pos x="18" y="36"/>
              </a:cxn>
              <a:cxn ang="0">
                <a:pos x="30" y="18"/>
              </a:cxn>
              <a:cxn ang="0">
                <a:pos x="48" y="6"/>
              </a:cxn>
              <a:cxn ang="0">
                <a:pos x="72" y="6"/>
              </a:cxn>
              <a:cxn ang="0">
                <a:pos x="78" y="12"/>
              </a:cxn>
              <a:cxn ang="0">
                <a:pos x="84" y="12"/>
              </a:cxn>
              <a:cxn ang="0">
                <a:pos x="102" y="6"/>
              </a:cxn>
              <a:cxn ang="0">
                <a:pos x="108" y="0"/>
              </a:cxn>
              <a:cxn ang="0">
                <a:pos x="114" y="6"/>
              </a:cxn>
              <a:cxn ang="0">
                <a:pos x="120" y="12"/>
              </a:cxn>
              <a:cxn ang="0">
                <a:pos x="132" y="24"/>
              </a:cxn>
              <a:cxn ang="0">
                <a:pos x="132" y="30"/>
              </a:cxn>
              <a:cxn ang="0">
                <a:pos x="132" y="48"/>
              </a:cxn>
              <a:cxn ang="0">
                <a:pos x="132" y="54"/>
              </a:cxn>
              <a:cxn ang="0">
                <a:pos x="144" y="54"/>
              </a:cxn>
              <a:cxn ang="0">
                <a:pos x="156" y="54"/>
              </a:cxn>
              <a:cxn ang="0">
                <a:pos x="162" y="54"/>
              </a:cxn>
              <a:cxn ang="0">
                <a:pos x="156" y="60"/>
              </a:cxn>
              <a:cxn ang="0">
                <a:pos x="144" y="60"/>
              </a:cxn>
              <a:cxn ang="0">
                <a:pos x="144" y="66"/>
              </a:cxn>
              <a:cxn ang="0">
                <a:pos x="150" y="66"/>
              </a:cxn>
              <a:cxn ang="0">
                <a:pos x="144" y="66"/>
              </a:cxn>
              <a:cxn ang="0">
                <a:pos x="144" y="72"/>
              </a:cxn>
              <a:cxn ang="0">
                <a:pos x="144" y="78"/>
              </a:cxn>
              <a:cxn ang="0">
                <a:pos x="114" y="72"/>
              </a:cxn>
              <a:cxn ang="0">
                <a:pos x="102" y="78"/>
              </a:cxn>
              <a:cxn ang="0">
                <a:pos x="90" y="84"/>
              </a:cxn>
              <a:cxn ang="0">
                <a:pos x="66" y="78"/>
              </a:cxn>
              <a:cxn ang="0">
                <a:pos x="48" y="78"/>
              </a:cxn>
              <a:cxn ang="0">
                <a:pos x="48" y="72"/>
              </a:cxn>
              <a:cxn ang="0">
                <a:pos x="42" y="72"/>
              </a:cxn>
            </a:cxnLst>
            <a:rect l="0" t="0" r="r" b="b"/>
            <a:pathLst>
              <a:path w="162" h="84">
                <a:moveTo>
                  <a:pt x="42" y="72"/>
                </a:moveTo>
                <a:lnTo>
                  <a:pt x="36" y="66"/>
                </a:lnTo>
                <a:lnTo>
                  <a:pt x="42" y="66"/>
                </a:lnTo>
                <a:lnTo>
                  <a:pt x="36" y="66"/>
                </a:lnTo>
                <a:lnTo>
                  <a:pt x="30" y="66"/>
                </a:lnTo>
                <a:lnTo>
                  <a:pt x="18" y="60"/>
                </a:lnTo>
                <a:lnTo>
                  <a:pt x="24" y="60"/>
                </a:lnTo>
                <a:lnTo>
                  <a:pt x="18" y="60"/>
                </a:lnTo>
                <a:lnTo>
                  <a:pt x="24" y="54"/>
                </a:lnTo>
                <a:lnTo>
                  <a:pt x="12" y="48"/>
                </a:lnTo>
                <a:lnTo>
                  <a:pt x="12" y="42"/>
                </a:lnTo>
                <a:lnTo>
                  <a:pt x="0" y="42"/>
                </a:lnTo>
                <a:lnTo>
                  <a:pt x="18" y="36"/>
                </a:lnTo>
                <a:lnTo>
                  <a:pt x="30" y="18"/>
                </a:lnTo>
                <a:lnTo>
                  <a:pt x="48" y="6"/>
                </a:lnTo>
                <a:lnTo>
                  <a:pt x="72" y="6"/>
                </a:lnTo>
                <a:lnTo>
                  <a:pt x="78" y="12"/>
                </a:lnTo>
                <a:lnTo>
                  <a:pt x="84" y="12"/>
                </a:lnTo>
                <a:lnTo>
                  <a:pt x="102" y="6"/>
                </a:lnTo>
                <a:lnTo>
                  <a:pt x="108" y="0"/>
                </a:lnTo>
                <a:lnTo>
                  <a:pt x="114" y="6"/>
                </a:lnTo>
                <a:lnTo>
                  <a:pt x="120" y="12"/>
                </a:lnTo>
                <a:lnTo>
                  <a:pt x="132" y="24"/>
                </a:lnTo>
                <a:lnTo>
                  <a:pt x="132" y="30"/>
                </a:lnTo>
                <a:lnTo>
                  <a:pt x="132" y="48"/>
                </a:lnTo>
                <a:lnTo>
                  <a:pt x="132" y="54"/>
                </a:lnTo>
                <a:lnTo>
                  <a:pt x="144" y="54"/>
                </a:lnTo>
                <a:lnTo>
                  <a:pt x="156" y="54"/>
                </a:lnTo>
                <a:lnTo>
                  <a:pt x="162" y="54"/>
                </a:lnTo>
                <a:lnTo>
                  <a:pt x="156" y="60"/>
                </a:lnTo>
                <a:lnTo>
                  <a:pt x="144" y="60"/>
                </a:lnTo>
                <a:lnTo>
                  <a:pt x="144" y="66"/>
                </a:lnTo>
                <a:lnTo>
                  <a:pt x="150" y="66"/>
                </a:lnTo>
                <a:lnTo>
                  <a:pt x="144" y="66"/>
                </a:lnTo>
                <a:lnTo>
                  <a:pt x="144" y="72"/>
                </a:lnTo>
                <a:lnTo>
                  <a:pt x="144" y="78"/>
                </a:lnTo>
                <a:lnTo>
                  <a:pt x="114" y="72"/>
                </a:lnTo>
                <a:lnTo>
                  <a:pt x="102" y="78"/>
                </a:lnTo>
                <a:lnTo>
                  <a:pt x="90" y="84"/>
                </a:lnTo>
                <a:lnTo>
                  <a:pt x="66" y="78"/>
                </a:lnTo>
                <a:lnTo>
                  <a:pt x="48" y="78"/>
                </a:lnTo>
                <a:lnTo>
                  <a:pt x="48" y="72"/>
                </a:lnTo>
                <a:lnTo>
                  <a:pt x="42" y="72"/>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426" name="Freeform 425">
            <a:hlinkClick xmlns:r="http://schemas.openxmlformats.org/officeDocument/2006/relationships" r:id="rId81" tooltip="Mexico - 17,467"/>
          </xdr:cNvPr>
          <xdr:cNvSpPr>
            <a:spLocks/>
          </xdr:cNvSpPr>
        </xdr:nvSpPr>
        <xdr:spPr bwMode="auto">
          <a:xfrm>
            <a:off x="1614" y="1152"/>
            <a:ext cx="516" cy="306"/>
          </a:xfrm>
          <a:custGeom>
            <a:avLst/>
            <a:gdLst/>
            <a:ahLst/>
            <a:cxnLst>
              <a:cxn ang="0">
                <a:pos x="330" y="168"/>
              </a:cxn>
              <a:cxn ang="0">
                <a:pos x="336" y="192"/>
              </a:cxn>
              <a:cxn ang="0">
                <a:pos x="330" y="186"/>
              </a:cxn>
              <a:cxn ang="0">
                <a:pos x="354" y="228"/>
              </a:cxn>
              <a:cxn ang="0">
                <a:pos x="384" y="252"/>
              </a:cxn>
              <a:cxn ang="0">
                <a:pos x="426" y="240"/>
              </a:cxn>
              <a:cxn ang="0">
                <a:pos x="438" y="240"/>
              </a:cxn>
              <a:cxn ang="0">
                <a:pos x="450" y="222"/>
              </a:cxn>
              <a:cxn ang="0">
                <a:pos x="486" y="192"/>
              </a:cxn>
              <a:cxn ang="0">
                <a:pos x="504" y="192"/>
              </a:cxn>
              <a:cxn ang="0">
                <a:pos x="516" y="198"/>
              </a:cxn>
              <a:cxn ang="0">
                <a:pos x="498" y="222"/>
              </a:cxn>
              <a:cxn ang="0">
                <a:pos x="498" y="228"/>
              </a:cxn>
              <a:cxn ang="0">
                <a:pos x="492" y="240"/>
              </a:cxn>
              <a:cxn ang="0">
                <a:pos x="480" y="252"/>
              </a:cxn>
              <a:cxn ang="0">
                <a:pos x="444" y="264"/>
              </a:cxn>
              <a:cxn ang="0">
                <a:pos x="450" y="282"/>
              </a:cxn>
              <a:cxn ang="0">
                <a:pos x="426" y="300"/>
              </a:cxn>
              <a:cxn ang="0">
                <a:pos x="396" y="282"/>
              </a:cxn>
              <a:cxn ang="0">
                <a:pos x="378" y="282"/>
              </a:cxn>
              <a:cxn ang="0">
                <a:pos x="378" y="276"/>
              </a:cxn>
              <a:cxn ang="0">
                <a:pos x="348" y="294"/>
              </a:cxn>
              <a:cxn ang="0">
                <a:pos x="294" y="270"/>
              </a:cxn>
              <a:cxn ang="0">
                <a:pos x="252" y="252"/>
              </a:cxn>
              <a:cxn ang="0">
                <a:pos x="204" y="228"/>
              </a:cxn>
              <a:cxn ang="0">
                <a:pos x="198" y="204"/>
              </a:cxn>
              <a:cxn ang="0">
                <a:pos x="192" y="186"/>
              </a:cxn>
              <a:cxn ang="0">
                <a:pos x="162" y="138"/>
              </a:cxn>
              <a:cxn ang="0">
                <a:pos x="156" y="138"/>
              </a:cxn>
              <a:cxn ang="0">
                <a:pos x="150" y="132"/>
              </a:cxn>
              <a:cxn ang="0">
                <a:pos x="144" y="120"/>
              </a:cxn>
              <a:cxn ang="0">
                <a:pos x="132" y="108"/>
              </a:cxn>
              <a:cxn ang="0">
                <a:pos x="126" y="102"/>
              </a:cxn>
              <a:cxn ang="0">
                <a:pos x="108" y="84"/>
              </a:cxn>
              <a:cxn ang="0">
                <a:pos x="84" y="66"/>
              </a:cxn>
              <a:cxn ang="0">
                <a:pos x="66" y="30"/>
              </a:cxn>
              <a:cxn ang="0">
                <a:pos x="54" y="24"/>
              </a:cxn>
              <a:cxn ang="0">
                <a:pos x="42" y="18"/>
              </a:cxn>
              <a:cxn ang="0">
                <a:pos x="42" y="48"/>
              </a:cxn>
              <a:cxn ang="0">
                <a:pos x="66" y="66"/>
              </a:cxn>
              <a:cxn ang="0">
                <a:pos x="72" y="84"/>
              </a:cxn>
              <a:cxn ang="0">
                <a:pos x="90" y="108"/>
              </a:cxn>
              <a:cxn ang="0">
                <a:pos x="102" y="120"/>
              </a:cxn>
              <a:cxn ang="0">
                <a:pos x="114" y="150"/>
              </a:cxn>
              <a:cxn ang="0">
                <a:pos x="132" y="162"/>
              </a:cxn>
              <a:cxn ang="0">
                <a:pos x="84" y="138"/>
              </a:cxn>
              <a:cxn ang="0">
                <a:pos x="66" y="102"/>
              </a:cxn>
              <a:cxn ang="0">
                <a:pos x="60" y="102"/>
              </a:cxn>
              <a:cxn ang="0">
                <a:pos x="48" y="84"/>
              </a:cxn>
              <a:cxn ang="0">
                <a:pos x="36" y="60"/>
              </a:cxn>
              <a:cxn ang="0">
                <a:pos x="6" y="18"/>
              </a:cxn>
              <a:cxn ang="0">
                <a:pos x="0" y="6"/>
              </a:cxn>
              <a:cxn ang="0">
                <a:pos x="102" y="24"/>
              </a:cxn>
              <a:cxn ang="0">
                <a:pos x="180" y="18"/>
              </a:cxn>
              <a:cxn ang="0">
                <a:pos x="216" y="54"/>
              </a:cxn>
              <a:cxn ang="0">
                <a:pos x="252" y="48"/>
              </a:cxn>
              <a:cxn ang="0">
                <a:pos x="282" y="78"/>
              </a:cxn>
              <a:cxn ang="0">
                <a:pos x="306" y="108"/>
              </a:cxn>
            </a:cxnLst>
            <a:rect l="0" t="0" r="r" b="b"/>
            <a:pathLst>
              <a:path w="516" h="306">
                <a:moveTo>
                  <a:pt x="342" y="114"/>
                </a:moveTo>
                <a:lnTo>
                  <a:pt x="330" y="138"/>
                </a:lnTo>
                <a:lnTo>
                  <a:pt x="330" y="168"/>
                </a:lnTo>
                <a:lnTo>
                  <a:pt x="324" y="174"/>
                </a:lnTo>
                <a:lnTo>
                  <a:pt x="330" y="186"/>
                </a:lnTo>
                <a:lnTo>
                  <a:pt x="336" y="192"/>
                </a:lnTo>
                <a:lnTo>
                  <a:pt x="336" y="198"/>
                </a:lnTo>
                <a:lnTo>
                  <a:pt x="336" y="192"/>
                </a:lnTo>
                <a:lnTo>
                  <a:pt x="330" y="186"/>
                </a:lnTo>
                <a:lnTo>
                  <a:pt x="336" y="204"/>
                </a:lnTo>
                <a:lnTo>
                  <a:pt x="348" y="216"/>
                </a:lnTo>
                <a:lnTo>
                  <a:pt x="354" y="228"/>
                </a:lnTo>
                <a:lnTo>
                  <a:pt x="360" y="240"/>
                </a:lnTo>
                <a:lnTo>
                  <a:pt x="372" y="240"/>
                </a:lnTo>
                <a:lnTo>
                  <a:pt x="384" y="252"/>
                </a:lnTo>
                <a:lnTo>
                  <a:pt x="396" y="246"/>
                </a:lnTo>
                <a:lnTo>
                  <a:pt x="408" y="246"/>
                </a:lnTo>
                <a:lnTo>
                  <a:pt x="426" y="240"/>
                </a:lnTo>
                <a:lnTo>
                  <a:pt x="426" y="246"/>
                </a:lnTo>
                <a:lnTo>
                  <a:pt x="432" y="246"/>
                </a:lnTo>
                <a:lnTo>
                  <a:pt x="438" y="240"/>
                </a:lnTo>
                <a:lnTo>
                  <a:pt x="438" y="234"/>
                </a:lnTo>
                <a:lnTo>
                  <a:pt x="444" y="228"/>
                </a:lnTo>
                <a:lnTo>
                  <a:pt x="450" y="222"/>
                </a:lnTo>
                <a:lnTo>
                  <a:pt x="450" y="216"/>
                </a:lnTo>
                <a:lnTo>
                  <a:pt x="456" y="198"/>
                </a:lnTo>
                <a:lnTo>
                  <a:pt x="486" y="192"/>
                </a:lnTo>
                <a:lnTo>
                  <a:pt x="504" y="192"/>
                </a:lnTo>
                <a:lnTo>
                  <a:pt x="510" y="192"/>
                </a:lnTo>
                <a:lnTo>
                  <a:pt x="504" y="192"/>
                </a:lnTo>
                <a:lnTo>
                  <a:pt x="510" y="192"/>
                </a:lnTo>
                <a:lnTo>
                  <a:pt x="516" y="192"/>
                </a:lnTo>
                <a:lnTo>
                  <a:pt x="516" y="198"/>
                </a:lnTo>
                <a:lnTo>
                  <a:pt x="504" y="216"/>
                </a:lnTo>
                <a:lnTo>
                  <a:pt x="504" y="222"/>
                </a:lnTo>
                <a:lnTo>
                  <a:pt x="498" y="222"/>
                </a:lnTo>
                <a:lnTo>
                  <a:pt x="498" y="228"/>
                </a:lnTo>
                <a:lnTo>
                  <a:pt x="504" y="222"/>
                </a:lnTo>
                <a:lnTo>
                  <a:pt x="498" y="228"/>
                </a:lnTo>
                <a:lnTo>
                  <a:pt x="504" y="228"/>
                </a:lnTo>
                <a:lnTo>
                  <a:pt x="498" y="246"/>
                </a:lnTo>
                <a:lnTo>
                  <a:pt x="492" y="240"/>
                </a:lnTo>
                <a:lnTo>
                  <a:pt x="492" y="234"/>
                </a:lnTo>
                <a:lnTo>
                  <a:pt x="486" y="240"/>
                </a:lnTo>
                <a:lnTo>
                  <a:pt x="480" y="252"/>
                </a:lnTo>
                <a:lnTo>
                  <a:pt x="474" y="252"/>
                </a:lnTo>
                <a:lnTo>
                  <a:pt x="444" y="252"/>
                </a:lnTo>
                <a:lnTo>
                  <a:pt x="444" y="264"/>
                </a:lnTo>
                <a:lnTo>
                  <a:pt x="438" y="264"/>
                </a:lnTo>
                <a:lnTo>
                  <a:pt x="450" y="276"/>
                </a:lnTo>
                <a:lnTo>
                  <a:pt x="450" y="282"/>
                </a:lnTo>
                <a:lnTo>
                  <a:pt x="432" y="282"/>
                </a:lnTo>
                <a:lnTo>
                  <a:pt x="420" y="294"/>
                </a:lnTo>
                <a:lnTo>
                  <a:pt x="426" y="300"/>
                </a:lnTo>
                <a:lnTo>
                  <a:pt x="420" y="306"/>
                </a:lnTo>
                <a:lnTo>
                  <a:pt x="414" y="300"/>
                </a:lnTo>
                <a:lnTo>
                  <a:pt x="396" y="282"/>
                </a:lnTo>
                <a:lnTo>
                  <a:pt x="384" y="282"/>
                </a:lnTo>
                <a:lnTo>
                  <a:pt x="390" y="282"/>
                </a:lnTo>
                <a:lnTo>
                  <a:pt x="378" y="282"/>
                </a:lnTo>
                <a:lnTo>
                  <a:pt x="384" y="282"/>
                </a:lnTo>
                <a:lnTo>
                  <a:pt x="378" y="282"/>
                </a:lnTo>
                <a:lnTo>
                  <a:pt x="378" y="276"/>
                </a:lnTo>
                <a:lnTo>
                  <a:pt x="372" y="282"/>
                </a:lnTo>
                <a:lnTo>
                  <a:pt x="378" y="282"/>
                </a:lnTo>
                <a:lnTo>
                  <a:pt x="348" y="294"/>
                </a:lnTo>
                <a:lnTo>
                  <a:pt x="330" y="282"/>
                </a:lnTo>
                <a:lnTo>
                  <a:pt x="312" y="276"/>
                </a:lnTo>
                <a:lnTo>
                  <a:pt x="294" y="270"/>
                </a:lnTo>
                <a:lnTo>
                  <a:pt x="276" y="264"/>
                </a:lnTo>
                <a:lnTo>
                  <a:pt x="258" y="252"/>
                </a:lnTo>
                <a:lnTo>
                  <a:pt x="252" y="252"/>
                </a:lnTo>
                <a:lnTo>
                  <a:pt x="234" y="246"/>
                </a:lnTo>
                <a:lnTo>
                  <a:pt x="222" y="234"/>
                </a:lnTo>
                <a:lnTo>
                  <a:pt x="204" y="228"/>
                </a:lnTo>
                <a:lnTo>
                  <a:pt x="192" y="210"/>
                </a:lnTo>
                <a:lnTo>
                  <a:pt x="204" y="204"/>
                </a:lnTo>
                <a:lnTo>
                  <a:pt x="198" y="204"/>
                </a:lnTo>
                <a:lnTo>
                  <a:pt x="204" y="198"/>
                </a:lnTo>
                <a:lnTo>
                  <a:pt x="204" y="192"/>
                </a:lnTo>
                <a:lnTo>
                  <a:pt x="192" y="186"/>
                </a:lnTo>
                <a:lnTo>
                  <a:pt x="192" y="174"/>
                </a:lnTo>
                <a:lnTo>
                  <a:pt x="174" y="150"/>
                </a:lnTo>
                <a:lnTo>
                  <a:pt x="162" y="138"/>
                </a:lnTo>
                <a:lnTo>
                  <a:pt x="156" y="138"/>
                </a:lnTo>
                <a:lnTo>
                  <a:pt x="156" y="132"/>
                </a:lnTo>
                <a:lnTo>
                  <a:pt x="156" y="138"/>
                </a:lnTo>
                <a:lnTo>
                  <a:pt x="150" y="132"/>
                </a:lnTo>
                <a:lnTo>
                  <a:pt x="156" y="132"/>
                </a:lnTo>
                <a:lnTo>
                  <a:pt x="150" y="132"/>
                </a:lnTo>
                <a:lnTo>
                  <a:pt x="144" y="126"/>
                </a:lnTo>
                <a:lnTo>
                  <a:pt x="138" y="126"/>
                </a:lnTo>
                <a:lnTo>
                  <a:pt x="144" y="120"/>
                </a:lnTo>
                <a:lnTo>
                  <a:pt x="138" y="120"/>
                </a:lnTo>
                <a:lnTo>
                  <a:pt x="132" y="120"/>
                </a:lnTo>
                <a:lnTo>
                  <a:pt x="132" y="108"/>
                </a:lnTo>
                <a:lnTo>
                  <a:pt x="138" y="108"/>
                </a:lnTo>
                <a:lnTo>
                  <a:pt x="132" y="102"/>
                </a:lnTo>
                <a:lnTo>
                  <a:pt x="126" y="102"/>
                </a:lnTo>
                <a:lnTo>
                  <a:pt x="120" y="96"/>
                </a:lnTo>
                <a:lnTo>
                  <a:pt x="114" y="90"/>
                </a:lnTo>
                <a:lnTo>
                  <a:pt x="108" y="84"/>
                </a:lnTo>
                <a:lnTo>
                  <a:pt x="114" y="84"/>
                </a:lnTo>
                <a:lnTo>
                  <a:pt x="102" y="84"/>
                </a:lnTo>
                <a:lnTo>
                  <a:pt x="84" y="66"/>
                </a:lnTo>
                <a:lnTo>
                  <a:pt x="84" y="60"/>
                </a:lnTo>
                <a:lnTo>
                  <a:pt x="66" y="36"/>
                </a:lnTo>
                <a:lnTo>
                  <a:pt x="66" y="30"/>
                </a:lnTo>
                <a:lnTo>
                  <a:pt x="60" y="24"/>
                </a:lnTo>
                <a:lnTo>
                  <a:pt x="54" y="18"/>
                </a:lnTo>
                <a:lnTo>
                  <a:pt x="54" y="24"/>
                </a:lnTo>
                <a:lnTo>
                  <a:pt x="48" y="24"/>
                </a:lnTo>
                <a:lnTo>
                  <a:pt x="36" y="12"/>
                </a:lnTo>
                <a:lnTo>
                  <a:pt x="42" y="18"/>
                </a:lnTo>
                <a:lnTo>
                  <a:pt x="36" y="30"/>
                </a:lnTo>
                <a:lnTo>
                  <a:pt x="42" y="30"/>
                </a:lnTo>
                <a:lnTo>
                  <a:pt x="42" y="48"/>
                </a:lnTo>
                <a:lnTo>
                  <a:pt x="60" y="60"/>
                </a:lnTo>
                <a:lnTo>
                  <a:pt x="60" y="66"/>
                </a:lnTo>
                <a:lnTo>
                  <a:pt x="66" y="66"/>
                </a:lnTo>
                <a:lnTo>
                  <a:pt x="66" y="72"/>
                </a:lnTo>
                <a:lnTo>
                  <a:pt x="72" y="78"/>
                </a:lnTo>
                <a:lnTo>
                  <a:pt x="72" y="84"/>
                </a:lnTo>
                <a:lnTo>
                  <a:pt x="84" y="90"/>
                </a:lnTo>
                <a:lnTo>
                  <a:pt x="90" y="102"/>
                </a:lnTo>
                <a:lnTo>
                  <a:pt x="90" y="108"/>
                </a:lnTo>
                <a:lnTo>
                  <a:pt x="90" y="102"/>
                </a:lnTo>
                <a:lnTo>
                  <a:pt x="96" y="102"/>
                </a:lnTo>
                <a:lnTo>
                  <a:pt x="102" y="120"/>
                </a:lnTo>
                <a:lnTo>
                  <a:pt x="108" y="132"/>
                </a:lnTo>
                <a:lnTo>
                  <a:pt x="108" y="144"/>
                </a:lnTo>
                <a:lnTo>
                  <a:pt x="114" y="150"/>
                </a:lnTo>
                <a:lnTo>
                  <a:pt x="120" y="144"/>
                </a:lnTo>
                <a:lnTo>
                  <a:pt x="132" y="156"/>
                </a:lnTo>
                <a:lnTo>
                  <a:pt x="132" y="162"/>
                </a:lnTo>
                <a:lnTo>
                  <a:pt x="120" y="168"/>
                </a:lnTo>
                <a:lnTo>
                  <a:pt x="114" y="156"/>
                </a:lnTo>
                <a:lnTo>
                  <a:pt x="84" y="138"/>
                </a:lnTo>
                <a:lnTo>
                  <a:pt x="84" y="120"/>
                </a:lnTo>
                <a:lnTo>
                  <a:pt x="78" y="108"/>
                </a:lnTo>
                <a:lnTo>
                  <a:pt x="66" y="102"/>
                </a:lnTo>
                <a:lnTo>
                  <a:pt x="66" y="96"/>
                </a:lnTo>
                <a:lnTo>
                  <a:pt x="66" y="102"/>
                </a:lnTo>
                <a:lnTo>
                  <a:pt x="60" y="102"/>
                </a:lnTo>
                <a:lnTo>
                  <a:pt x="36" y="84"/>
                </a:lnTo>
                <a:lnTo>
                  <a:pt x="54" y="84"/>
                </a:lnTo>
                <a:lnTo>
                  <a:pt x="48" y="84"/>
                </a:lnTo>
                <a:lnTo>
                  <a:pt x="54" y="84"/>
                </a:lnTo>
                <a:lnTo>
                  <a:pt x="54" y="72"/>
                </a:lnTo>
                <a:lnTo>
                  <a:pt x="36" y="60"/>
                </a:lnTo>
                <a:lnTo>
                  <a:pt x="24" y="54"/>
                </a:lnTo>
                <a:lnTo>
                  <a:pt x="18" y="36"/>
                </a:lnTo>
                <a:lnTo>
                  <a:pt x="6" y="18"/>
                </a:lnTo>
                <a:lnTo>
                  <a:pt x="12" y="18"/>
                </a:lnTo>
                <a:lnTo>
                  <a:pt x="6" y="12"/>
                </a:lnTo>
                <a:lnTo>
                  <a:pt x="0" y="6"/>
                </a:lnTo>
                <a:lnTo>
                  <a:pt x="42" y="0"/>
                </a:lnTo>
                <a:lnTo>
                  <a:pt x="42" y="6"/>
                </a:lnTo>
                <a:lnTo>
                  <a:pt x="102" y="24"/>
                </a:lnTo>
                <a:lnTo>
                  <a:pt x="150" y="24"/>
                </a:lnTo>
                <a:lnTo>
                  <a:pt x="150" y="18"/>
                </a:lnTo>
                <a:lnTo>
                  <a:pt x="180" y="18"/>
                </a:lnTo>
                <a:lnTo>
                  <a:pt x="186" y="24"/>
                </a:lnTo>
                <a:lnTo>
                  <a:pt x="210" y="36"/>
                </a:lnTo>
                <a:lnTo>
                  <a:pt x="216" y="54"/>
                </a:lnTo>
                <a:lnTo>
                  <a:pt x="234" y="66"/>
                </a:lnTo>
                <a:lnTo>
                  <a:pt x="246" y="54"/>
                </a:lnTo>
                <a:lnTo>
                  <a:pt x="252" y="48"/>
                </a:lnTo>
                <a:lnTo>
                  <a:pt x="264" y="54"/>
                </a:lnTo>
                <a:lnTo>
                  <a:pt x="276" y="66"/>
                </a:lnTo>
                <a:lnTo>
                  <a:pt x="282" y="78"/>
                </a:lnTo>
                <a:lnTo>
                  <a:pt x="300" y="90"/>
                </a:lnTo>
                <a:lnTo>
                  <a:pt x="300" y="96"/>
                </a:lnTo>
                <a:lnTo>
                  <a:pt x="306" y="108"/>
                </a:lnTo>
                <a:lnTo>
                  <a:pt x="336" y="120"/>
                </a:lnTo>
                <a:lnTo>
                  <a:pt x="342" y="114"/>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427" name="Freeform 426">
            <a:hlinkClick xmlns:r="http://schemas.openxmlformats.org/officeDocument/2006/relationships" r:id="rId82" tooltip="Syria - 18,134"/>
          </xdr:cNvPr>
          <xdr:cNvSpPr>
            <a:spLocks/>
          </xdr:cNvSpPr>
        </xdr:nvSpPr>
        <xdr:spPr bwMode="auto">
          <a:xfrm>
            <a:off x="4194" y="1074"/>
            <a:ext cx="114" cy="90"/>
          </a:xfrm>
          <a:custGeom>
            <a:avLst/>
            <a:gdLst/>
            <a:ahLst/>
            <a:cxnLst>
              <a:cxn ang="0">
                <a:pos x="0" y="72"/>
              </a:cxn>
              <a:cxn ang="0">
                <a:pos x="6" y="66"/>
              </a:cxn>
              <a:cxn ang="0">
                <a:pos x="12" y="60"/>
              </a:cxn>
              <a:cxn ang="0">
                <a:pos x="18" y="60"/>
              </a:cxn>
              <a:cxn ang="0">
                <a:pos x="12" y="60"/>
              </a:cxn>
              <a:cxn ang="0">
                <a:pos x="18" y="54"/>
              </a:cxn>
              <a:cxn ang="0">
                <a:pos x="18" y="48"/>
              </a:cxn>
              <a:cxn ang="0">
                <a:pos x="6" y="48"/>
              </a:cxn>
              <a:cxn ang="0">
                <a:pos x="6" y="36"/>
              </a:cxn>
              <a:cxn ang="0">
                <a:pos x="6" y="30"/>
              </a:cxn>
              <a:cxn ang="0">
                <a:pos x="6" y="24"/>
              </a:cxn>
              <a:cxn ang="0">
                <a:pos x="12" y="30"/>
              </a:cxn>
              <a:cxn ang="0">
                <a:pos x="18" y="24"/>
              </a:cxn>
              <a:cxn ang="0">
                <a:pos x="18" y="18"/>
              </a:cxn>
              <a:cxn ang="0">
                <a:pos x="18" y="12"/>
              </a:cxn>
              <a:cxn ang="0">
                <a:pos x="30" y="12"/>
              </a:cxn>
              <a:cxn ang="0">
                <a:pos x="48" y="12"/>
              </a:cxn>
              <a:cxn ang="0">
                <a:pos x="60" y="12"/>
              </a:cxn>
              <a:cxn ang="0">
                <a:pos x="90" y="6"/>
              </a:cxn>
              <a:cxn ang="0">
                <a:pos x="102" y="6"/>
              </a:cxn>
              <a:cxn ang="0">
                <a:pos x="114" y="0"/>
              </a:cxn>
              <a:cxn ang="0">
                <a:pos x="114" y="6"/>
              </a:cxn>
              <a:cxn ang="0">
                <a:pos x="108" y="12"/>
              </a:cxn>
              <a:cxn ang="0">
                <a:pos x="102" y="18"/>
              </a:cxn>
              <a:cxn ang="0">
                <a:pos x="96" y="18"/>
              </a:cxn>
              <a:cxn ang="0">
                <a:pos x="102" y="30"/>
              </a:cxn>
              <a:cxn ang="0">
                <a:pos x="96" y="42"/>
              </a:cxn>
              <a:cxn ang="0">
                <a:pos x="90" y="54"/>
              </a:cxn>
              <a:cxn ang="0">
                <a:pos x="54" y="66"/>
              </a:cxn>
              <a:cxn ang="0">
                <a:pos x="24" y="90"/>
              </a:cxn>
              <a:cxn ang="0">
                <a:pos x="18" y="84"/>
              </a:cxn>
              <a:cxn ang="0">
                <a:pos x="6" y="78"/>
              </a:cxn>
              <a:cxn ang="0">
                <a:pos x="0" y="78"/>
              </a:cxn>
              <a:cxn ang="0">
                <a:pos x="0" y="72"/>
              </a:cxn>
            </a:cxnLst>
            <a:rect l="0" t="0" r="r" b="b"/>
            <a:pathLst>
              <a:path w="114" h="90">
                <a:moveTo>
                  <a:pt x="0" y="72"/>
                </a:moveTo>
                <a:lnTo>
                  <a:pt x="6" y="66"/>
                </a:lnTo>
                <a:lnTo>
                  <a:pt x="12" y="60"/>
                </a:lnTo>
                <a:lnTo>
                  <a:pt x="18" y="60"/>
                </a:lnTo>
                <a:lnTo>
                  <a:pt x="12" y="60"/>
                </a:lnTo>
                <a:lnTo>
                  <a:pt x="18" y="54"/>
                </a:lnTo>
                <a:lnTo>
                  <a:pt x="18" y="48"/>
                </a:lnTo>
                <a:lnTo>
                  <a:pt x="6" y="48"/>
                </a:lnTo>
                <a:lnTo>
                  <a:pt x="6" y="36"/>
                </a:lnTo>
                <a:lnTo>
                  <a:pt x="6" y="30"/>
                </a:lnTo>
                <a:lnTo>
                  <a:pt x="6" y="24"/>
                </a:lnTo>
                <a:lnTo>
                  <a:pt x="12" y="30"/>
                </a:lnTo>
                <a:lnTo>
                  <a:pt x="18" y="24"/>
                </a:lnTo>
                <a:lnTo>
                  <a:pt x="18" y="18"/>
                </a:lnTo>
                <a:lnTo>
                  <a:pt x="18" y="12"/>
                </a:lnTo>
                <a:lnTo>
                  <a:pt x="30" y="12"/>
                </a:lnTo>
                <a:lnTo>
                  <a:pt x="48" y="12"/>
                </a:lnTo>
                <a:lnTo>
                  <a:pt x="60" y="12"/>
                </a:lnTo>
                <a:lnTo>
                  <a:pt x="90" y="6"/>
                </a:lnTo>
                <a:lnTo>
                  <a:pt x="102" y="6"/>
                </a:lnTo>
                <a:lnTo>
                  <a:pt x="114" y="0"/>
                </a:lnTo>
                <a:lnTo>
                  <a:pt x="114" y="6"/>
                </a:lnTo>
                <a:lnTo>
                  <a:pt x="108" y="12"/>
                </a:lnTo>
                <a:lnTo>
                  <a:pt x="102" y="18"/>
                </a:lnTo>
                <a:lnTo>
                  <a:pt x="96" y="18"/>
                </a:lnTo>
                <a:lnTo>
                  <a:pt x="102" y="30"/>
                </a:lnTo>
                <a:lnTo>
                  <a:pt x="96" y="42"/>
                </a:lnTo>
                <a:lnTo>
                  <a:pt x="90" y="54"/>
                </a:lnTo>
                <a:lnTo>
                  <a:pt x="54" y="66"/>
                </a:lnTo>
                <a:lnTo>
                  <a:pt x="24" y="90"/>
                </a:lnTo>
                <a:lnTo>
                  <a:pt x="18" y="84"/>
                </a:lnTo>
                <a:lnTo>
                  <a:pt x="6" y="78"/>
                </a:lnTo>
                <a:lnTo>
                  <a:pt x="0" y="78"/>
                </a:lnTo>
                <a:lnTo>
                  <a:pt x="0" y="72"/>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428" name="Freeform 427">
            <a:hlinkClick xmlns:r="http://schemas.openxmlformats.org/officeDocument/2006/relationships" r:id="rId83" tooltip="Chile - 21,343"/>
          </xdr:cNvPr>
          <xdr:cNvSpPr>
            <a:spLocks/>
          </xdr:cNvSpPr>
        </xdr:nvSpPr>
        <xdr:spPr bwMode="auto">
          <a:xfrm>
            <a:off x="2316" y="2004"/>
            <a:ext cx="144" cy="642"/>
          </a:xfrm>
          <a:custGeom>
            <a:avLst/>
            <a:gdLst/>
            <a:ahLst/>
            <a:cxnLst>
              <a:cxn ang="0">
                <a:pos x="96" y="0"/>
              </a:cxn>
              <a:cxn ang="0">
                <a:pos x="96" y="12"/>
              </a:cxn>
              <a:cxn ang="0">
                <a:pos x="90" y="30"/>
              </a:cxn>
              <a:cxn ang="0">
                <a:pos x="96" y="66"/>
              </a:cxn>
              <a:cxn ang="0">
                <a:pos x="84" y="96"/>
              </a:cxn>
              <a:cxn ang="0">
                <a:pos x="84" y="138"/>
              </a:cxn>
              <a:cxn ang="0">
                <a:pos x="84" y="162"/>
              </a:cxn>
              <a:cxn ang="0">
                <a:pos x="78" y="174"/>
              </a:cxn>
              <a:cxn ang="0">
                <a:pos x="72" y="210"/>
              </a:cxn>
              <a:cxn ang="0">
                <a:pos x="66" y="234"/>
              </a:cxn>
              <a:cxn ang="0">
                <a:pos x="60" y="282"/>
              </a:cxn>
              <a:cxn ang="0">
                <a:pos x="48" y="312"/>
              </a:cxn>
              <a:cxn ang="0">
                <a:pos x="36" y="330"/>
              </a:cxn>
              <a:cxn ang="0">
                <a:pos x="42" y="366"/>
              </a:cxn>
              <a:cxn ang="0">
                <a:pos x="30" y="390"/>
              </a:cxn>
              <a:cxn ang="0">
                <a:pos x="24" y="408"/>
              </a:cxn>
              <a:cxn ang="0">
                <a:pos x="24" y="414"/>
              </a:cxn>
              <a:cxn ang="0">
                <a:pos x="30" y="438"/>
              </a:cxn>
              <a:cxn ang="0">
                <a:pos x="36" y="408"/>
              </a:cxn>
              <a:cxn ang="0">
                <a:pos x="54" y="414"/>
              </a:cxn>
              <a:cxn ang="0">
                <a:pos x="42" y="444"/>
              </a:cxn>
              <a:cxn ang="0">
                <a:pos x="24" y="462"/>
              </a:cxn>
              <a:cxn ang="0">
                <a:pos x="6" y="480"/>
              </a:cxn>
              <a:cxn ang="0">
                <a:pos x="0" y="522"/>
              </a:cxn>
              <a:cxn ang="0">
                <a:pos x="6" y="546"/>
              </a:cxn>
              <a:cxn ang="0">
                <a:pos x="6" y="582"/>
              </a:cxn>
              <a:cxn ang="0">
                <a:pos x="48" y="618"/>
              </a:cxn>
              <a:cxn ang="0">
                <a:pos x="72" y="630"/>
              </a:cxn>
              <a:cxn ang="0">
                <a:pos x="96" y="636"/>
              </a:cxn>
              <a:cxn ang="0">
                <a:pos x="126" y="642"/>
              </a:cxn>
              <a:cxn ang="0">
                <a:pos x="144" y="636"/>
              </a:cxn>
              <a:cxn ang="0">
                <a:pos x="120" y="606"/>
              </a:cxn>
              <a:cxn ang="0">
                <a:pos x="108" y="588"/>
              </a:cxn>
              <a:cxn ang="0">
                <a:pos x="54" y="564"/>
              </a:cxn>
              <a:cxn ang="0">
                <a:pos x="36" y="552"/>
              </a:cxn>
              <a:cxn ang="0">
                <a:pos x="54" y="528"/>
              </a:cxn>
              <a:cxn ang="0">
                <a:pos x="54" y="516"/>
              </a:cxn>
              <a:cxn ang="0">
                <a:pos x="60" y="498"/>
              </a:cxn>
              <a:cxn ang="0">
                <a:pos x="66" y="474"/>
              </a:cxn>
              <a:cxn ang="0">
                <a:pos x="60" y="462"/>
              </a:cxn>
              <a:cxn ang="0">
                <a:pos x="78" y="456"/>
              </a:cxn>
              <a:cxn ang="0">
                <a:pos x="66" y="444"/>
              </a:cxn>
              <a:cxn ang="0">
                <a:pos x="60" y="432"/>
              </a:cxn>
              <a:cxn ang="0">
                <a:pos x="60" y="408"/>
              </a:cxn>
              <a:cxn ang="0">
                <a:pos x="66" y="384"/>
              </a:cxn>
              <a:cxn ang="0">
                <a:pos x="72" y="366"/>
              </a:cxn>
              <a:cxn ang="0">
                <a:pos x="84" y="354"/>
              </a:cxn>
              <a:cxn ang="0">
                <a:pos x="72" y="324"/>
              </a:cxn>
              <a:cxn ang="0">
                <a:pos x="90" y="294"/>
              </a:cxn>
              <a:cxn ang="0">
                <a:pos x="96" y="282"/>
              </a:cxn>
              <a:cxn ang="0">
                <a:pos x="96" y="258"/>
              </a:cxn>
              <a:cxn ang="0">
                <a:pos x="84" y="240"/>
              </a:cxn>
              <a:cxn ang="0">
                <a:pos x="96" y="216"/>
              </a:cxn>
              <a:cxn ang="0">
                <a:pos x="102" y="180"/>
              </a:cxn>
              <a:cxn ang="0">
                <a:pos x="126" y="156"/>
              </a:cxn>
              <a:cxn ang="0">
                <a:pos x="120" y="132"/>
              </a:cxn>
              <a:cxn ang="0">
                <a:pos x="138" y="108"/>
              </a:cxn>
              <a:cxn ang="0">
                <a:pos x="132" y="90"/>
              </a:cxn>
              <a:cxn ang="0">
                <a:pos x="126" y="60"/>
              </a:cxn>
              <a:cxn ang="0">
                <a:pos x="120" y="42"/>
              </a:cxn>
              <a:cxn ang="0">
                <a:pos x="114" y="24"/>
              </a:cxn>
              <a:cxn ang="0">
                <a:pos x="102" y="0"/>
              </a:cxn>
            </a:cxnLst>
            <a:rect l="0" t="0" r="r" b="b"/>
            <a:pathLst>
              <a:path w="144" h="642">
                <a:moveTo>
                  <a:pt x="102" y="0"/>
                </a:moveTo>
                <a:lnTo>
                  <a:pt x="96" y="0"/>
                </a:lnTo>
                <a:lnTo>
                  <a:pt x="96" y="6"/>
                </a:lnTo>
                <a:lnTo>
                  <a:pt x="96" y="12"/>
                </a:lnTo>
                <a:lnTo>
                  <a:pt x="90" y="12"/>
                </a:lnTo>
                <a:lnTo>
                  <a:pt x="90" y="30"/>
                </a:lnTo>
                <a:lnTo>
                  <a:pt x="96" y="54"/>
                </a:lnTo>
                <a:lnTo>
                  <a:pt x="96" y="66"/>
                </a:lnTo>
                <a:lnTo>
                  <a:pt x="90" y="90"/>
                </a:lnTo>
                <a:lnTo>
                  <a:pt x="84" y="96"/>
                </a:lnTo>
                <a:lnTo>
                  <a:pt x="84" y="108"/>
                </a:lnTo>
                <a:lnTo>
                  <a:pt x="84" y="138"/>
                </a:lnTo>
                <a:lnTo>
                  <a:pt x="84" y="150"/>
                </a:lnTo>
                <a:lnTo>
                  <a:pt x="84" y="162"/>
                </a:lnTo>
                <a:lnTo>
                  <a:pt x="78" y="162"/>
                </a:lnTo>
                <a:lnTo>
                  <a:pt x="78" y="174"/>
                </a:lnTo>
                <a:lnTo>
                  <a:pt x="72" y="192"/>
                </a:lnTo>
                <a:lnTo>
                  <a:pt x="72" y="210"/>
                </a:lnTo>
                <a:lnTo>
                  <a:pt x="66" y="216"/>
                </a:lnTo>
                <a:lnTo>
                  <a:pt x="66" y="234"/>
                </a:lnTo>
                <a:lnTo>
                  <a:pt x="66" y="264"/>
                </a:lnTo>
                <a:lnTo>
                  <a:pt x="60" y="282"/>
                </a:lnTo>
                <a:lnTo>
                  <a:pt x="60" y="294"/>
                </a:lnTo>
                <a:lnTo>
                  <a:pt x="48" y="312"/>
                </a:lnTo>
                <a:lnTo>
                  <a:pt x="42" y="330"/>
                </a:lnTo>
                <a:lnTo>
                  <a:pt x="36" y="330"/>
                </a:lnTo>
                <a:lnTo>
                  <a:pt x="36" y="348"/>
                </a:lnTo>
                <a:lnTo>
                  <a:pt x="42" y="366"/>
                </a:lnTo>
                <a:lnTo>
                  <a:pt x="36" y="378"/>
                </a:lnTo>
                <a:lnTo>
                  <a:pt x="30" y="390"/>
                </a:lnTo>
                <a:lnTo>
                  <a:pt x="30" y="402"/>
                </a:lnTo>
                <a:lnTo>
                  <a:pt x="24" y="408"/>
                </a:lnTo>
                <a:lnTo>
                  <a:pt x="30" y="402"/>
                </a:lnTo>
                <a:lnTo>
                  <a:pt x="24" y="414"/>
                </a:lnTo>
                <a:lnTo>
                  <a:pt x="18" y="432"/>
                </a:lnTo>
                <a:lnTo>
                  <a:pt x="30" y="438"/>
                </a:lnTo>
                <a:lnTo>
                  <a:pt x="30" y="420"/>
                </a:lnTo>
                <a:lnTo>
                  <a:pt x="36" y="408"/>
                </a:lnTo>
                <a:lnTo>
                  <a:pt x="54" y="408"/>
                </a:lnTo>
                <a:lnTo>
                  <a:pt x="54" y="414"/>
                </a:lnTo>
                <a:lnTo>
                  <a:pt x="42" y="432"/>
                </a:lnTo>
                <a:lnTo>
                  <a:pt x="42" y="444"/>
                </a:lnTo>
                <a:lnTo>
                  <a:pt x="30" y="456"/>
                </a:lnTo>
                <a:lnTo>
                  <a:pt x="24" y="462"/>
                </a:lnTo>
                <a:lnTo>
                  <a:pt x="18" y="474"/>
                </a:lnTo>
                <a:lnTo>
                  <a:pt x="6" y="480"/>
                </a:lnTo>
                <a:lnTo>
                  <a:pt x="0" y="492"/>
                </a:lnTo>
                <a:lnTo>
                  <a:pt x="0" y="522"/>
                </a:lnTo>
                <a:lnTo>
                  <a:pt x="0" y="534"/>
                </a:lnTo>
                <a:lnTo>
                  <a:pt x="6" y="546"/>
                </a:lnTo>
                <a:lnTo>
                  <a:pt x="0" y="558"/>
                </a:lnTo>
                <a:lnTo>
                  <a:pt x="6" y="582"/>
                </a:lnTo>
                <a:lnTo>
                  <a:pt x="24" y="600"/>
                </a:lnTo>
                <a:lnTo>
                  <a:pt x="48" y="618"/>
                </a:lnTo>
                <a:lnTo>
                  <a:pt x="54" y="618"/>
                </a:lnTo>
                <a:lnTo>
                  <a:pt x="72" y="630"/>
                </a:lnTo>
                <a:lnTo>
                  <a:pt x="84" y="636"/>
                </a:lnTo>
                <a:lnTo>
                  <a:pt x="96" y="636"/>
                </a:lnTo>
                <a:lnTo>
                  <a:pt x="108" y="642"/>
                </a:lnTo>
                <a:lnTo>
                  <a:pt x="126" y="642"/>
                </a:lnTo>
                <a:lnTo>
                  <a:pt x="138" y="642"/>
                </a:lnTo>
                <a:lnTo>
                  <a:pt x="144" y="636"/>
                </a:lnTo>
                <a:lnTo>
                  <a:pt x="120" y="630"/>
                </a:lnTo>
                <a:lnTo>
                  <a:pt x="120" y="606"/>
                </a:lnTo>
                <a:lnTo>
                  <a:pt x="120" y="594"/>
                </a:lnTo>
                <a:lnTo>
                  <a:pt x="108" y="588"/>
                </a:lnTo>
                <a:lnTo>
                  <a:pt x="84" y="582"/>
                </a:lnTo>
                <a:lnTo>
                  <a:pt x="54" y="564"/>
                </a:lnTo>
                <a:lnTo>
                  <a:pt x="54" y="558"/>
                </a:lnTo>
                <a:lnTo>
                  <a:pt x="36" y="552"/>
                </a:lnTo>
                <a:lnTo>
                  <a:pt x="42" y="534"/>
                </a:lnTo>
                <a:lnTo>
                  <a:pt x="54" y="528"/>
                </a:lnTo>
                <a:lnTo>
                  <a:pt x="54" y="522"/>
                </a:lnTo>
                <a:lnTo>
                  <a:pt x="54" y="516"/>
                </a:lnTo>
                <a:lnTo>
                  <a:pt x="54" y="504"/>
                </a:lnTo>
                <a:lnTo>
                  <a:pt x="60" y="498"/>
                </a:lnTo>
                <a:lnTo>
                  <a:pt x="66" y="492"/>
                </a:lnTo>
                <a:lnTo>
                  <a:pt x="66" y="474"/>
                </a:lnTo>
                <a:lnTo>
                  <a:pt x="72" y="468"/>
                </a:lnTo>
                <a:lnTo>
                  <a:pt x="60" y="462"/>
                </a:lnTo>
                <a:lnTo>
                  <a:pt x="72" y="462"/>
                </a:lnTo>
                <a:lnTo>
                  <a:pt x="78" y="456"/>
                </a:lnTo>
                <a:lnTo>
                  <a:pt x="60" y="456"/>
                </a:lnTo>
                <a:lnTo>
                  <a:pt x="66" y="444"/>
                </a:lnTo>
                <a:lnTo>
                  <a:pt x="66" y="432"/>
                </a:lnTo>
                <a:lnTo>
                  <a:pt x="60" y="432"/>
                </a:lnTo>
                <a:lnTo>
                  <a:pt x="60" y="420"/>
                </a:lnTo>
                <a:lnTo>
                  <a:pt x="60" y="408"/>
                </a:lnTo>
                <a:lnTo>
                  <a:pt x="66" y="396"/>
                </a:lnTo>
                <a:lnTo>
                  <a:pt x="66" y="384"/>
                </a:lnTo>
                <a:lnTo>
                  <a:pt x="66" y="372"/>
                </a:lnTo>
                <a:lnTo>
                  <a:pt x="72" y="366"/>
                </a:lnTo>
                <a:lnTo>
                  <a:pt x="72" y="360"/>
                </a:lnTo>
                <a:lnTo>
                  <a:pt x="84" y="354"/>
                </a:lnTo>
                <a:lnTo>
                  <a:pt x="72" y="342"/>
                </a:lnTo>
                <a:lnTo>
                  <a:pt x="72" y="324"/>
                </a:lnTo>
                <a:lnTo>
                  <a:pt x="90" y="312"/>
                </a:lnTo>
                <a:lnTo>
                  <a:pt x="90" y="294"/>
                </a:lnTo>
                <a:lnTo>
                  <a:pt x="90" y="288"/>
                </a:lnTo>
                <a:lnTo>
                  <a:pt x="96" y="282"/>
                </a:lnTo>
                <a:lnTo>
                  <a:pt x="96" y="270"/>
                </a:lnTo>
                <a:lnTo>
                  <a:pt x="96" y="258"/>
                </a:lnTo>
                <a:lnTo>
                  <a:pt x="90" y="240"/>
                </a:lnTo>
                <a:lnTo>
                  <a:pt x="84" y="240"/>
                </a:lnTo>
                <a:lnTo>
                  <a:pt x="90" y="222"/>
                </a:lnTo>
                <a:lnTo>
                  <a:pt x="96" y="216"/>
                </a:lnTo>
                <a:lnTo>
                  <a:pt x="96" y="198"/>
                </a:lnTo>
                <a:lnTo>
                  <a:pt x="102" y="180"/>
                </a:lnTo>
                <a:lnTo>
                  <a:pt x="114" y="162"/>
                </a:lnTo>
                <a:lnTo>
                  <a:pt x="126" y="156"/>
                </a:lnTo>
                <a:lnTo>
                  <a:pt x="120" y="150"/>
                </a:lnTo>
                <a:lnTo>
                  <a:pt x="120" y="132"/>
                </a:lnTo>
                <a:lnTo>
                  <a:pt x="120" y="120"/>
                </a:lnTo>
                <a:lnTo>
                  <a:pt x="138" y="108"/>
                </a:lnTo>
                <a:lnTo>
                  <a:pt x="144" y="90"/>
                </a:lnTo>
                <a:lnTo>
                  <a:pt x="132" y="90"/>
                </a:lnTo>
                <a:lnTo>
                  <a:pt x="126" y="72"/>
                </a:lnTo>
                <a:lnTo>
                  <a:pt x="126" y="60"/>
                </a:lnTo>
                <a:lnTo>
                  <a:pt x="120" y="54"/>
                </a:lnTo>
                <a:lnTo>
                  <a:pt x="120" y="42"/>
                </a:lnTo>
                <a:lnTo>
                  <a:pt x="120" y="30"/>
                </a:lnTo>
                <a:lnTo>
                  <a:pt x="114" y="24"/>
                </a:lnTo>
                <a:lnTo>
                  <a:pt x="108" y="6"/>
                </a:lnTo>
                <a:lnTo>
                  <a:pt x="102" y="0"/>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429" name="Freeform 428">
            <a:hlinkClick xmlns:r="http://schemas.openxmlformats.org/officeDocument/2006/relationships" r:id="rId84" tooltip="Pakistan - 22,165"/>
          </xdr:cNvPr>
          <xdr:cNvSpPr>
            <a:spLocks/>
          </xdr:cNvSpPr>
        </xdr:nvSpPr>
        <xdr:spPr bwMode="auto">
          <a:xfrm>
            <a:off x="4626" y="1080"/>
            <a:ext cx="282" cy="228"/>
          </a:xfrm>
          <a:custGeom>
            <a:avLst/>
            <a:gdLst/>
            <a:ahLst/>
            <a:cxnLst>
              <a:cxn ang="0">
                <a:pos x="270" y="36"/>
              </a:cxn>
              <a:cxn ang="0">
                <a:pos x="258" y="36"/>
              </a:cxn>
              <a:cxn ang="0">
                <a:pos x="228" y="36"/>
              </a:cxn>
              <a:cxn ang="0">
                <a:pos x="216" y="48"/>
              </a:cxn>
              <a:cxn ang="0">
                <a:pos x="216" y="60"/>
              </a:cxn>
              <a:cxn ang="0">
                <a:pos x="216" y="66"/>
              </a:cxn>
              <a:cxn ang="0">
                <a:pos x="228" y="72"/>
              </a:cxn>
              <a:cxn ang="0">
                <a:pos x="240" y="78"/>
              </a:cxn>
              <a:cxn ang="0">
                <a:pos x="228" y="90"/>
              </a:cxn>
              <a:cxn ang="0">
                <a:pos x="216" y="114"/>
              </a:cxn>
              <a:cxn ang="0">
                <a:pos x="210" y="120"/>
              </a:cxn>
              <a:cxn ang="0">
                <a:pos x="192" y="138"/>
              </a:cxn>
              <a:cxn ang="0">
                <a:pos x="162" y="156"/>
              </a:cxn>
              <a:cxn ang="0">
                <a:pos x="144" y="168"/>
              </a:cxn>
              <a:cxn ang="0">
                <a:pos x="156" y="180"/>
              </a:cxn>
              <a:cxn ang="0">
                <a:pos x="156" y="192"/>
              </a:cxn>
              <a:cxn ang="0">
                <a:pos x="168" y="216"/>
              </a:cxn>
              <a:cxn ang="0">
                <a:pos x="150" y="216"/>
              </a:cxn>
              <a:cxn ang="0">
                <a:pos x="132" y="222"/>
              </a:cxn>
              <a:cxn ang="0">
                <a:pos x="120" y="228"/>
              </a:cxn>
              <a:cxn ang="0">
                <a:pos x="108" y="222"/>
              </a:cxn>
              <a:cxn ang="0">
                <a:pos x="96" y="210"/>
              </a:cxn>
              <a:cxn ang="0">
                <a:pos x="90" y="192"/>
              </a:cxn>
              <a:cxn ang="0">
                <a:pos x="90" y="198"/>
              </a:cxn>
              <a:cxn ang="0">
                <a:pos x="60" y="204"/>
              </a:cxn>
              <a:cxn ang="0">
                <a:pos x="42" y="204"/>
              </a:cxn>
              <a:cxn ang="0">
                <a:pos x="12" y="204"/>
              </a:cxn>
              <a:cxn ang="0">
                <a:pos x="18" y="180"/>
              </a:cxn>
              <a:cxn ang="0">
                <a:pos x="36" y="180"/>
              </a:cxn>
              <a:cxn ang="0">
                <a:pos x="30" y="168"/>
              </a:cxn>
              <a:cxn ang="0">
                <a:pos x="12" y="144"/>
              </a:cxn>
              <a:cxn ang="0">
                <a:pos x="24" y="132"/>
              </a:cxn>
              <a:cxn ang="0">
                <a:pos x="90" y="120"/>
              </a:cxn>
              <a:cxn ang="0">
                <a:pos x="96" y="102"/>
              </a:cxn>
              <a:cxn ang="0">
                <a:pos x="108" y="96"/>
              </a:cxn>
              <a:cxn ang="0">
                <a:pos x="126" y="90"/>
              </a:cxn>
              <a:cxn ang="0">
                <a:pos x="138" y="90"/>
              </a:cxn>
              <a:cxn ang="0">
                <a:pos x="144" y="72"/>
              </a:cxn>
              <a:cxn ang="0">
                <a:pos x="150" y="54"/>
              </a:cxn>
              <a:cxn ang="0">
                <a:pos x="174" y="48"/>
              </a:cxn>
              <a:cxn ang="0">
                <a:pos x="174" y="36"/>
              </a:cxn>
              <a:cxn ang="0">
                <a:pos x="174" y="18"/>
              </a:cxn>
              <a:cxn ang="0">
                <a:pos x="192" y="6"/>
              </a:cxn>
              <a:cxn ang="0">
                <a:pos x="228" y="0"/>
              </a:cxn>
              <a:cxn ang="0">
                <a:pos x="240" y="6"/>
              </a:cxn>
              <a:cxn ang="0">
                <a:pos x="252" y="6"/>
              </a:cxn>
              <a:cxn ang="0">
                <a:pos x="258" y="24"/>
              </a:cxn>
              <a:cxn ang="0">
                <a:pos x="270" y="24"/>
              </a:cxn>
            </a:cxnLst>
            <a:rect l="0" t="0" r="r" b="b"/>
            <a:pathLst>
              <a:path w="282" h="228">
                <a:moveTo>
                  <a:pt x="282" y="30"/>
                </a:moveTo>
                <a:lnTo>
                  <a:pt x="270" y="36"/>
                </a:lnTo>
                <a:lnTo>
                  <a:pt x="270" y="42"/>
                </a:lnTo>
                <a:lnTo>
                  <a:pt x="258" y="36"/>
                </a:lnTo>
                <a:lnTo>
                  <a:pt x="246" y="42"/>
                </a:lnTo>
                <a:lnTo>
                  <a:pt x="228" y="36"/>
                </a:lnTo>
                <a:lnTo>
                  <a:pt x="216" y="42"/>
                </a:lnTo>
                <a:lnTo>
                  <a:pt x="216" y="48"/>
                </a:lnTo>
                <a:lnTo>
                  <a:pt x="222" y="54"/>
                </a:lnTo>
                <a:lnTo>
                  <a:pt x="216" y="60"/>
                </a:lnTo>
                <a:lnTo>
                  <a:pt x="222" y="60"/>
                </a:lnTo>
                <a:lnTo>
                  <a:pt x="216" y="66"/>
                </a:lnTo>
                <a:lnTo>
                  <a:pt x="222" y="72"/>
                </a:lnTo>
                <a:lnTo>
                  <a:pt x="228" y="72"/>
                </a:lnTo>
                <a:lnTo>
                  <a:pt x="228" y="78"/>
                </a:lnTo>
                <a:lnTo>
                  <a:pt x="240" y="78"/>
                </a:lnTo>
                <a:lnTo>
                  <a:pt x="240" y="84"/>
                </a:lnTo>
                <a:lnTo>
                  <a:pt x="228" y="90"/>
                </a:lnTo>
                <a:lnTo>
                  <a:pt x="228" y="102"/>
                </a:lnTo>
                <a:lnTo>
                  <a:pt x="216" y="114"/>
                </a:lnTo>
                <a:lnTo>
                  <a:pt x="216" y="120"/>
                </a:lnTo>
                <a:lnTo>
                  <a:pt x="210" y="120"/>
                </a:lnTo>
                <a:lnTo>
                  <a:pt x="204" y="138"/>
                </a:lnTo>
                <a:lnTo>
                  <a:pt x="192" y="138"/>
                </a:lnTo>
                <a:lnTo>
                  <a:pt x="186" y="156"/>
                </a:lnTo>
                <a:lnTo>
                  <a:pt x="162" y="156"/>
                </a:lnTo>
                <a:lnTo>
                  <a:pt x="156" y="156"/>
                </a:lnTo>
                <a:lnTo>
                  <a:pt x="144" y="168"/>
                </a:lnTo>
                <a:lnTo>
                  <a:pt x="144" y="174"/>
                </a:lnTo>
                <a:lnTo>
                  <a:pt x="156" y="180"/>
                </a:lnTo>
                <a:lnTo>
                  <a:pt x="150" y="186"/>
                </a:lnTo>
                <a:lnTo>
                  <a:pt x="156" y="192"/>
                </a:lnTo>
                <a:lnTo>
                  <a:pt x="162" y="192"/>
                </a:lnTo>
                <a:lnTo>
                  <a:pt x="168" y="216"/>
                </a:lnTo>
                <a:lnTo>
                  <a:pt x="162" y="216"/>
                </a:lnTo>
                <a:lnTo>
                  <a:pt x="150" y="216"/>
                </a:lnTo>
                <a:lnTo>
                  <a:pt x="132" y="216"/>
                </a:lnTo>
                <a:lnTo>
                  <a:pt x="132" y="222"/>
                </a:lnTo>
                <a:lnTo>
                  <a:pt x="120" y="222"/>
                </a:lnTo>
                <a:lnTo>
                  <a:pt x="120" y="228"/>
                </a:lnTo>
                <a:lnTo>
                  <a:pt x="120" y="222"/>
                </a:lnTo>
                <a:lnTo>
                  <a:pt x="108" y="222"/>
                </a:lnTo>
                <a:lnTo>
                  <a:pt x="102" y="210"/>
                </a:lnTo>
                <a:lnTo>
                  <a:pt x="96" y="210"/>
                </a:lnTo>
                <a:lnTo>
                  <a:pt x="96" y="204"/>
                </a:lnTo>
                <a:lnTo>
                  <a:pt x="90" y="192"/>
                </a:lnTo>
                <a:lnTo>
                  <a:pt x="84" y="198"/>
                </a:lnTo>
                <a:lnTo>
                  <a:pt x="90" y="198"/>
                </a:lnTo>
                <a:lnTo>
                  <a:pt x="66" y="198"/>
                </a:lnTo>
                <a:lnTo>
                  <a:pt x="60" y="204"/>
                </a:lnTo>
                <a:lnTo>
                  <a:pt x="54" y="198"/>
                </a:lnTo>
                <a:lnTo>
                  <a:pt x="42" y="204"/>
                </a:lnTo>
                <a:lnTo>
                  <a:pt x="18" y="204"/>
                </a:lnTo>
                <a:lnTo>
                  <a:pt x="12" y="204"/>
                </a:lnTo>
                <a:lnTo>
                  <a:pt x="12" y="186"/>
                </a:lnTo>
                <a:lnTo>
                  <a:pt x="18" y="180"/>
                </a:lnTo>
                <a:lnTo>
                  <a:pt x="24" y="180"/>
                </a:lnTo>
                <a:lnTo>
                  <a:pt x="36" y="180"/>
                </a:lnTo>
                <a:lnTo>
                  <a:pt x="36" y="168"/>
                </a:lnTo>
                <a:lnTo>
                  <a:pt x="30" y="168"/>
                </a:lnTo>
                <a:lnTo>
                  <a:pt x="30" y="150"/>
                </a:lnTo>
                <a:lnTo>
                  <a:pt x="12" y="144"/>
                </a:lnTo>
                <a:lnTo>
                  <a:pt x="0" y="120"/>
                </a:lnTo>
                <a:lnTo>
                  <a:pt x="24" y="132"/>
                </a:lnTo>
                <a:lnTo>
                  <a:pt x="54" y="132"/>
                </a:lnTo>
                <a:lnTo>
                  <a:pt x="90" y="120"/>
                </a:lnTo>
                <a:lnTo>
                  <a:pt x="90" y="102"/>
                </a:lnTo>
                <a:lnTo>
                  <a:pt x="96" y="102"/>
                </a:lnTo>
                <a:lnTo>
                  <a:pt x="114" y="96"/>
                </a:lnTo>
                <a:lnTo>
                  <a:pt x="108" y="96"/>
                </a:lnTo>
                <a:lnTo>
                  <a:pt x="120" y="90"/>
                </a:lnTo>
                <a:lnTo>
                  <a:pt x="126" y="90"/>
                </a:lnTo>
                <a:lnTo>
                  <a:pt x="132" y="90"/>
                </a:lnTo>
                <a:lnTo>
                  <a:pt x="138" y="90"/>
                </a:lnTo>
                <a:lnTo>
                  <a:pt x="138" y="78"/>
                </a:lnTo>
                <a:lnTo>
                  <a:pt x="144" y="72"/>
                </a:lnTo>
                <a:lnTo>
                  <a:pt x="156" y="66"/>
                </a:lnTo>
                <a:lnTo>
                  <a:pt x="150" y="54"/>
                </a:lnTo>
                <a:lnTo>
                  <a:pt x="168" y="48"/>
                </a:lnTo>
                <a:lnTo>
                  <a:pt x="174" y="48"/>
                </a:lnTo>
                <a:lnTo>
                  <a:pt x="168" y="42"/>
                </a:lnTo>
                <a:lnTo>
                  <a:pt x="174" y="36"/>
                </a:lnTo>
                <a:lnTo>
                  <a:pt x="180" y="30"/>
                </a:lnTo>
                <a:lnTo>
                  <a:pt x="174" y="18"/>
                </a:lnTo>
                <a:lnTo>
                  <a:pt x="180" y="12"/>
                </a:lnTo>
                <a:lnTo>
                  <a:pt x="192" y="6"/>
                </a:lnTo>
                <a:lnTo>
                  <a:pt x="216" y="6"/>
                </a:lnTo>
                <a:lnTo>
                  <a:pt x="228" y="0"/>
                </a:lnTo>
                <a:lnTo>
                  <a:pt x="240" y="0"/>
                </a:lnTo>
                <a:lnTo>
                  <a:pt x="240" y="6"/>
                </a:lnTo>
                <a:lnTo>
                  <a:pt x="246" y="6"/>
                </a:lnTo>
                <a:lnTo>
                  <a:pt x="252" y="6"/>
                </a:lnTo>
                <a:lnTo>
                  <a:pt x="252" y="18"/>
                </a:lnTo>
                <a:lnTo>
                  <a:pt x="258" y="24"/>
                </a:lnTo>
                <a:lnTo>
                  <a:pt x="264" y="18"/>
                </a:lnTo>
                <a:lnTo>
                  <a:pt x="270" y="24"/>
                </a:lnTo>
                <a:lnTo>
                  <a:pt x="282" y="30"/>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430" name="Freeform 429">
            <a:hlinkClick xmlns:r="http://schemas.openxmlformats.org/officeDocument/2006/relationships" r:id="rId85" tooltip="Great Britain - 23,697"/>
          </xdr:cNvPr>
          <xdr:cNvSpPr>
            <a:spLocks/>
          </xdr:cNvSpPr>
        </xdr:nvSpPr>
        <xdr:spPr bwMode="auto">
          <a:xfrm>
            <a:off x="3564" y="684"/>
            <a:ext cx="12" cy="12"/>
          </a:xfrm>
          <a:custGeom>
            <a:avLst/>
            <a:gdLst/>
            <a:ahLst/>
            <a:cxnLst>
              <a:cxn ang="0">
                <a:pos x="12" y="0"/>
              </a:cxn>
              <a:cxn ang="0">
                <a:pos x="6" y="0"/>
              </a:cxn>
              <a:cxn ang="0">
                <a:pos x="0" y="0"/>
              </a:cxn>
              <a:cxn ang="0">
                <a:pos x="6" y="0"/>
              </a:cxn>
              <a:cxn ang="0">
                <a:pos x="0" y="6"/>
              </a:cxn>
              <a:cxn ang="0">
                <a:pos x="6" y="6"/>
              </a:cxn>
              <a:cxn ang="0">
                <a:pos x="6" y="12"/>
              </a:cxn>
              <a:cxn ang="0">
                <a:pos x="12" y="6"/>
              </a:cxn>
              <a:cxn ang="0">
                <a:pos x="12" y="0"/>
              </a:cxn>
            </a:cxnLst>
            <a:rect l="0" t="0" r="r" b="b"/>
            <a:pathLst>
              <a:path w="12" h="12">
                <a:moveTo>
                  <a:pt x="12" y="0"/>
                </a:moveTo>
                <a:lnTo>
                  <a:pt x="6" y="0"/>
                </a:lnTo>
                <a:lnTo>
                  <a:pt x="0" y="0"/>
                </a:lnTo>
                <a:lnTo>
                  <a:pt x="6" y="0"/>
                </a:lnTo>
                <a:lnTo>
                  <a:pt x="0" y="6"/>
                </a:lnTo>
                <a:lnTo>
                  <a:pt x="6" y="6"/>
                </a:lnTo>
                <a:lnTo>
                  <a:pt x="6" y="12"/>
                </a:lnTo>
                <a:lnTo>
                  <a:pt x="12" y="6"/>
                </a:lnTo>
                <a:lnTo>
                  <a:pt x="12" y="0"/>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431" name="Freeform 430">
            <a:hlinkClick xmlns:r="http://schemas.openxmlformats.org/officeDocument/2006/relationships" r:id="rId85" tooltip="Great Britain - 23,697"/>
          </xdr:cNvPr>
          <xdr:cNvSpPr>
            <a:spLocks/>
          </xdr:cNvSpPr>
        </xdr:nvSpPr>
        <xdr:spPr bwMode="auto">
          <a:xfrm>
            <a:off x="3456" y="708"/>
            <a:ext cx="168" cy="156"/>
          </a:xfrm>
          <a:custGeom>
            <a:avLst/>
            <a:gdLst/>
            <a:ahLst/>
            <a:cxnLst>
              <a:cxn ang="0">
                <a:pos x="66" y="6"/>
              </a:cxn>
              <a:cxn ang="0">
                <a:pos x="48" y="6"/>
              </a:cxn>
              <a:cxn ang="0">
                <a:pos x="24" y="12"/>
              </a:cxn>
              <a:cxn ang="0">
                <a:pos x="12" y="24"/>
              </a:cxn>
              <a:cxn ang="0">
                <a:pos x="12" y="36"/>
              </a:cxn>
              <a:cxn ang="0">
                <a:pos x="24" y="30"/>
              </a:cxn>
              <a:cxn ang="0">
                <a:pos x="36" y="36"/>
              </a:cxn>
              <a:cxn ang="0">
                <a:pos x="30" y="42"/>
              </a:cxn>
              <a:cxn ang="0">
                <a:pos x="30" y="60"/>
              </a:cxn>
              <a:cxn ang="0">
                <a:pos x="12" y="72"/>
              </a:cxn>
              <a:cxn ang="0">
                <a:pos x="6" y="78"/>
              </a:cxn>
              <a:cxn ang="0">
                <a:pos x="12" y="84"/>
              </a:cxn>
              <a:cxn ang="0">
                <a:pos x="24" y="84"/>
              </a:cxn>
              <a:cxn ang="0">
                <a:pos x="36" y="84"/>
              </a:cxn>
              <a:cxn ang="0">
                <a:pos x="42" y="78"/>
              </a:cxn>
              <a:cxn ang="0">
                <a:pos x="42" y="72"/>
              </a:cxn>
              <a:cxn ang="0">
                <a:pos x="42" y="72"/>
              </a:cxn>
              <a:cxn ang="0">
                <a:pos x="48" y="60"/>
              </a:cxn>
              <a:cxn ang="0">
                <a:pos x="54" y="78"/>
              </a:cxn>
              <a:cxn ang="0">
                <a:pos x="66" y="72"/>
              </a:cxn>
              <a:cxn ang="0">
                <a:pos x="78" y="72"/>
              </a:cxn>
              <a:cxn ang="0">
                <a:pos x="78" y="72"/>
              </a:cxn>
              <a:cxn ang="0">
                <a:pos x="84" y="84"/>
              </a:cxn>
              <a:cxn ang="0">
                <a:pos x="90" y="90"/>
              </a:cxn>
              <a:cxn ang="0">
                <a:pos x="66" y="102"/>
              </a:cxn>
              <a:cxn ang="0">
                <a:pos x="60" y="96"/>
              </a:cxn>
              <a:cxn ang="0">
                <a:pos x="54" y="108"/>
              </a:cxn>
              <a:cxn ang="0">
                <a:pos x="66" y="114"/>
              </a:cxn>
              <a:cxn ang="0">
                <a:pos x="54" y="126"/>
              </a:cxn>
              <a:cxn ang="0">
                <a:pos x="54" y="126"/>
              </a:cxn>
              <a:cxn ang="0">
                <a:pos x="66" y="126"/>
              </a:cxn>
              <a:cxn ang="0">
                <a:pos x="84" y="132"/>
              </a:cxn>
              <a:cxn ang="0">
                <a:pos x="90" y="132"/>
              </a:cxn>
              <a:cxn ang="0">
                <a:pos x="54" y="144"/>
              </a:cxn>
              <a:cxn ang="0">
                <a:pos x="48" y="150"/>
              </a:cxn>
              <a:cxn ang="0">
                <a:pos x="54" y="150"/>
              </a:cxn>
              <a:cxn ang="0">
                <a:pos x="78" y="150"/>
              </a:cxn>
              <a:cxn ang="0">
                <a:pos x="90" y="144"/>
              </a:cxn>
              <a:cxn ang="0">
                <a:pos x="102" y="144"/>
              </a:cxn>
              <a:cxn ang="0">
                <a:pos x="108" y="144"/>
              </a:cxn>
              <a:cxn ang="0">
                <a:pos x="120" y="144"/>
              </a:cxn>
              <a:cxn ang="0">
                <a:pos x="126" y="138"/>
              </a:cxn>
              <a:cxn ang="0">
                <a:pos x="150" y="138"/>
              </a:cxn>
              <a:cxn ang="0">
                <a:pos x="144" y="132"/>
              </a:cxn>
              <a:cxn ang="0">
                <a:pos x="162" y="126"/>
              </a:cxn>
              <a:cxn ang="0">
                <a:pos x="162" y="120"/>
              </a:cxn>
              <a:cxn ang="0">
                <a:pos x="168" y="114"/>
              </a:cxn>
              <a:cxn ang="0">
                <a:pos x="156" y="102"/>
              </a:cxn>
              <a:cxn ang="0">
                <a:pos x="144" y="102"/>
              </a:cxn>
              <a:cxn ang="0">
                <a:pos x="138" y="102"/>
              </a:cxn>
              <a:cxn ang="0">
                <a:pos x="144" y="96"/>
              </a:cxn>
              <a:cxn ang="0">
                <a:pos x="132" y="84"/>
              </a:cxn>
              <a:cxn ang="0">
                <a:pos x="120" y="78"/>
              </a:cxn>
              <a:cxn ang="0">
                <a:pos x="108" y="60"/>
              </a:cxn>
              <a:cxn ang="0">
                <a:pos x="84" y="54"/>
              </a:cxn>
              <a:cxn ang="0">
                <a:pos x="96" y="48"/>
              </a:cxn>
              <a:cxn ang="0">
                <a:pos x="96" y="42"/>
              </a:cxn>
              <a:cxn ang="0">
                <a:pos x="108" y="30"/>
              </a:cxn>
              <a:cxn ang="0">
                <a:pos x="90" y="24"/>
              </a:cxn>
              <a:cxn ang="0">
                <a:pos x="72" y="24"/>
              </a:cxn>
              <a:cxn ang="0">
                <a:pos x="72" y="18"/>
              </a:cxn>
              <a:cxn ang="0">
                <a:pos x="90" y="6"/>
              </a:cxn>
            </a:cxnLst>
            <a:rect l="0" t="0" r="r" b="b"/>
            <a:pathLst>
              <a:path w="168" h="156">
                <a:moveTo>
                  <a:pt x="84" y="0"/>
                </a:moveTo>
                <a:lnTo>
                  <a:pt x="66" y="6"/>
                </a:lnTo>
                <a:lnTo>
                  <a:pt x="54" y="6"/>
                </a:lnTo>
                <a:lnTo>
                  <a:pt x="48" y="6"/>
                </a:lnTo>
                <a:lnTo>
                  <a:pt x="30" y="12"/>
                </a:lnTo>
                <a:lnTo>
                  <a:pt x="24" y="12"/>
                </a:lnTo>
                <a:lnTo>
                  <a:pt x="18" y="18"/>
                </a:lnTo>
                <a:lnTo>
                  <a:pt x="12" y="24"/>
                </a:lnTo>
                <a:lnTo>
                  <a:pt x="12" y="30"/>
                </a:lnTo>
                <a:lnTo>
                  <a:pt x="12" y="36"/>
                </a:lnTo>
                <a:lnTo>
                  <a:pt x="18" y="36"/>
                </a:lnTo>
                <a:lnTo>
                  <a:pt x="24" y="30"/>
                </a:lnTo>
                <a:lnTo>
                  <a:pt x="30" y="30"/>
                </a:lnTo>
                <a:lnTo>
                  <a:pt x="36" y="36"/>
                </a:lnTo>
                <a:lnTo>
                  <a:pt x="36" y="42"/>
                </a:lnTo>
                <a:lnTo>
                  <a:pt x="30" y="42"/>
                </a:lnTo>
                <a:lnTo>
                  <a:pt x="36" y="48"/>
                </a:lnTo>
                <a:lnTo>
                  <a:pt x="30" y="60"/>
                </a:lnTo>
                <a:lnTo>
                  <a:pt x="12" y="66"/>
                </a:lnTo>
                <a:lnTo>
                  <a:pt x="12" y="72"/>
                </a:lnTo>
                <a:lnTo>
                  <a:pt x="6" y="72"/>
                </a:lnTo>
                <a:lnTo>
                  <a:pt x="6" y="78"/>
                </a:lnTo>
                <a:lnTo>
                  <a:pt x="0" y="78"/>
                </a:lnTo>
                <a:lnTo>
                  <a:pt x="12" y="84"/>
                </a:lnTo>
                <a:lnTo>
                  <a:pt x="18" y="78"/>
                </a:lnTo>
                <a:lnTo>
                  <a:pt x="24" y="84"/>
                </a:lnTo>
                <a:lnTo>
                  <a:pt x="30" y="84"/>
                </a:lnTo>
                <a:lnTo>
                  <a:pt x="36" y="84"/>
                </a:lnTo>
                <a:lnTo>
                  <a:pt x="42" y="84"/>
                </a:lnTo>
                <a:lnTo>
                  <a:pt x="42" y="78"/>
                </a:lnTo>
                <a:lnTo>
                  <a:pt x="48" y="78"/>
                </a:lnTo>
                <a:lnTo>
                  <a:pt x="42" y="72"/>
                </a:lnTo>
                <a:lnTo>
                  <a:pt x="36" y="78"/>
                </a:lnTo>
                <a:lnTo>
                  <a:pt x="42" y="72"/>
                </a:lnTo>
                <a:lnTo>
                  <a:pt x="42" y="66"/>
                </a:lnTo>
                <a:lnTo>
                  <a:pt x="48" y="60"/>
                </a:lnTo>
                <a:lnTo>
                  <a:pt x="48" y="72"/>
                </a:lnTo>
                <a:lnTo>
                  <a:pt x="54" y="78"/>
                </a:lnTo>
                <a:lnTo>
                  <a:pt x="54" y="72"/>
                </a:lnTo>
                <a:lnTo>
                  <a:pt x="66" y="72"/>
                </a:lnTo>
                <a:lnTo>
                  <a:pt x="72" y="72"/>
                </a:lnTo>
                <a:lnTo>
                  <a:pt x="78" y="72"/>
                </a:lnTo>
                <a:lnTo>
                  <a:pt x="90" y="72"/>
                </a:lnTo>
                <a:lnTo>
                  <a:pt x="78" y="72"/>
                </a:lnTo>
                <a:lnTo>
                  <a:pt x="78" y="78"/>
                </a:lnTo>
                <a:lnTo>
                  <a:pt x="84" y="84"/>
                </a:lnTo>
                <a:lnTo>
                  <a:pt x="90" y="84"/>
                </a:lnTo>
                <a:lnTo>
                  <a:pt x="90" y="90"/>
                </a:lnTo>
                <a:lnTo>
                  <a:pt x="90" y="96"/>
                </a:lnTo>
                <a:lnTo>
                  <a:pt x="66" y="102"/>
                </a:lnTo>
                <a:lnTo>
                  <a:pt x="72" y="96"/>
                </a:lnTo>
                <a:lnTo>
                  <a:pt x="60" y="96"/>
                </a:lnTo>
                <a:lnTo>
                  <a:pt x="66" y="102"/>
                </a:lnTo>
                <a:lnTo>
                  <a:pt x="54" y="108"/>
                </a:lnTo>
                <a:lnTo>
                  <a:pt x="66" y="102"/>
                </a:lnTo>
                <a:lnTo>
                  <a:pt x="66" y="114"/>
                </a:lnTo>
                <a:lnTo>
                  <a:pt x="48" y="120"/>
                </a:lnTo>
                <a:lnTo>
                  <a:pt x="54" y="126"/>
                </a:lnTo>
                <a:lnTo>
                  <a:pt x="48" y="126"/>
                </a:lnTo>
                <a:lnTo>
                  <a:pt x="54" y="126"/>
                </a:lnTo>
                <a:lnTo>
                  <a:pt x="60" y="126"/>
                </a:lnTo>
                <a:lnTo>
                  <a:pt x="66" y="126"/>
                </a:lnTo>
                <a:lnTo>
                  <a:pt x="72" y="126"/>
                </a:lnTo>
                <a:lnTo>
                  <a:pt x="84" y="132"/>
                </a:lnTo>
                <a:lnTo>
                  <a:pt x="96" y="126"/>
                </a:lnTo>
                <a:lnTo>
                  <a:pt x="90" y="132"/>
                </a:lnTo>
                <a:lnTo>
                  <a:pt x="66" y="132"/>
                </a:lnTo>
                <a:lnTo>
                  <a:pt x="54" y="144"/>
                </a:lnTo>
                <a:lnTo>
                  <a:pt x="42" y="150"/>
                </a:lnTo>
                <a:lnTo>
                  <a:pt x="48" y="150"/>
                </a:lnTo>
                <a:lnTo>
                  <a:pt x="48" y="156"/>
                </a:lnTo>
                <a:lnTo>
                  <a:pt x="54" y="150"/>
                </a:lnTo>
                <a:lnTo>
                  <a:pt x="66" y="150"/>
                </a:lnTo>
                <a:lnTo>
                  <a:pt x="78" y="150"/>
                </a:lnTo>
                <a:lnTo>
                  <a:pt x="78" y="144"/>
                </a:lnTo>
                <a:lnTo>
                  <a:pt x="90" y="144"/>
                </a:lnTo>
                <a:lnTo>
                  <a:pt x="96" y="144"/>
                </a:lnTo>
                <a:lnTo>
                  <a:pt x="102" y="144"/>
                </a:lnTo>
                <a:lnTo>
                  <a:pt x="114" y="138"/>
                </a:lnTo>
                <a:lnTo>
                  <a:pt x="108" y="144"/>
                </a:lnTo>
                <a:lnTo>
                  <a:pt x="114" y="144"/>
                </a:lnTo>
                <a:lnTo>
                  <a:pt x="120" y="144"/>
                </a:lnTo>
                <a:lnTo>
                  <a:pt x="120" y="138"/>
                </a:lnTo>
                <a:lnTo>
                  <a:pt x="126" y="138"/>
                </a:lnTo>
                <a:lnTo>
                  <a:pt x="144" y="144"/>
                </a:lnTo>
                <a:lnTo>
                  <a:pt x="150" y="138"/>
                </a:lnTo>
                <a:lnTo>
                  <a:pt x="162" y="132"/>
                </a:lnTo>
                <a:lnTo>
                  <a:pt x="144" y="132"/>
                </a:lnTo>
                <a:lnTo>
                  <a:pt x="156" y="126"/>
                </a:lnTo>
                <a:lnTo>
                  <a:pt x="162" y="126"/>
                </a:lnTo>
                <a:lnTo>
                  <a:pt x="156" y="120"/>
                </a:lnTo>
                <a:lnTo>
                  <a:pt x="162" y="120"/>
                </a:lnTo>
                <a:lnTo>
                  <a:pt x="168" y="120"/>
                </a:lnTo>
                <a:lnTo>
                  <a:pt x="168" y="114"/>
                </a:lnTo>
                <a:lnTo>
                  <a:pt x="168" y="108"/>
                </a:lnTo>
                <a:lnTo>
                  <a:pt x="156" y="102"/>
                </a:lnTo>
                <a:lnTo>
                  <a:pt x="150" y="102"/>
                </a:lnTo>
                <a:lnTo>
                  <a:pt x="144" y="102"/>
                </a:lnTo>
                <a:lnTo>
                  <a:pt x="144" y="108"/>
                </a:lnTo>
                <a:lnTo>
                  <a:pt x="138" y="102"/>
                </a:lnTo>
                <a:lnTo>
                  <a:pt x="144" y="102"/>
                </a:lnTo>
                <a:lnTo>
                  <a:pt x="144" y="96"/>
                </a:lnTo>
                <a:lnTo>
                  <a:pt x="138" y="96"/>
                </a:lnTo>
                <a:lnTo>
                  <a:pt x="132" y="84"/>
                </a:lnTo>
                <a:lnTo>
                  <a:pt x="138" y="84"/>
                </a:lnTo>
                <a:lnTo>
                  <a:pt x="120" y="78"/>
                </a:lnTo>
                <a:lnTo>
                  <a:pt x="114" y="72"/>
                </a:lnTo>
                <a:lnTo>
                  <a:pt x="108" y="60"/>
                </a:lnTo>
                <a:lnTo>
                  <a:pt x="96" y="48"/>
                </a:lnTo>
                <a:lnTo>
                  <a:pt x="84" y="54"/>
                </a:lnTo>
                <a:lnTo>
                  <a:pt x="78" y="54"/>
                </a:lnTo>
                <a:lnTo>
                  <a:pt x="96" y="48"/>
                </a:lnTo>
                <a:lnTo>
                  <a:pt x="90" y="42"/>
                </a:lnTo>
                <a:lnTo>
                  <a:pt x="96" y="42"/>
                </a:lnTo>
                <a:lnTo>
                  <a:pt x="102" y="36"/>
                </a:lnTo>
                <a:lnTo>
                  <a:pt x="108" y="30"/>
                </a:lnTo>
                <a:lnTo>
                  <a:pt x="102" y="24"/>
                </a:lnTo>
                <a:lnTo>
                  <a:pt x="90" y="24"/>
                </a:lnTo>
                <a:lnTo>
                  <a:pt x="78" y="24"/>
                </a:lnTo>
                <a:lnTo>
                  <a:pt x="72" y="24"/>
                </a:lnTo>
                <a:lnTo>
                  <a:pt x="66" y="24"/>
                </a:lnTo>
                <a:lnTo>
                  <a:pt x="72" y="18"/>
                </a:lnTo>
                <a:lnTo>
                  <a:pt x="84" y="12"/>
                </a:lnTo>
                <a:lnTo>
                  <a:pt x="90" y="6"/>
                </a:lnTo>
                <a:lnTo>
                  <a:pt x="84" y="0"/>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432" name="Freeform 431">
            <a:hlinkClick xmlns:r="http://schemas.openxmlformats.org/officeDocument/2006/relationships" r:id="rId86" tooltip="United Arab Emirates - 23,914"/>
          </xdr:cNvPr>
          <xdr:cNvSpPr>
            <a:spLocks/>
          </xdr:cNvSpPr>
        </xdr:nvSpPr>
        <xdr:spPr bwMode="auto">
          <a:xfrm>
            <a:off x="4464" y="1266"/>
            <a:ext cx="84" cy="60"/>
          </a:xfrm>
          <a:custGeom>
            <a:avLst/>
            <a:gdLst/>
            <a:ahLst/>
            <a:cxnLst>
              <a:cxn ang="0">
                <a:pos x="60" y="60"/>
              </a:cxn>
              <a:cxn ang="0">
                <a:pos x="18" y="54"/>
              </a:cxn>
              <a:cxn ang="0">
                <a:pos x="0" y="30"/>
              </a:cxn>
              <a:cxn ang="0">
                <a:pos x="6" y="30"/>
              </a:cxn>
              <a:cxn ang="0">
                <a:pos x="6" y="36"/>
              </a:cxn>
              <a:cxn ang="0">
                <a:pos x="12" y="36"/>
              </a:cxn>
              <a:cxn ang="0">
                <a:pos x="18" y="30"/>
              </a:cxn>
              <a:cxn ang="0">
                <a:pos x="36" y="36"/>
              </a:cxn>
              <a:cxn ang="0">
                <a:pos x="42" y="36"/>
              </a:cxn>
              <a:cxn ang="0">
                <a:pos x="48" y="30"/>
              </a:cxn>
              <a:cxn ang="0">
                <a:pos x="54" y="24"/>
              </a:cxn>
              <a:cxn ang="0">
                <a:pos x="72" y="6"/>
              </a:cxn>
              <a:cxn ang="0">
                <a:pos x="78" y="0"/>
              </a:cxn>
              <a:cxn ang="0">
                <a:pos x="84" y="6"/>
              </a:cxn>
              <a:cxn ang="0">
                <a:pos x="84" y="18"/>
              </a:cxn>
              <a:cxn ang="0">
                <a:pos x="78" y="24"/>
              </a:cxn>
              <a:cxn ang="0">
                <a:pos x="78" y="18"/>
              </a:cxn>
              <a:cxn ang="0">
                <a:pos x="72" y="18"/>
              </a:cxn>
              <a:cxn ang="0">
                <a:pos x="72" y="30"/>
              </a:cxn>
              <a:cxn ang="0">
                <a:pos x="78" y="36"/>
              </a:cxn>
              <a:cxn ang="0">
                <a:pos x="66" y="36"/>
              </a:cxn>
              <a:cxn ang="0">
                <a:pos x="60" y="60"/>
              </a:cxn>
            </a:cxnLst>
            <a:rect l="0" t="0" r="r" b="b"/>
            <a:pathLst>
              <a:path w="84" h="60">
                <a:moveTo>
                  <a:pt x="60" y="60"/>
                </a:moveTo>
                <a:lnTo>
                  <a:pt x="18" y="54"/>
                </a:lnTo>
                <a:lnTo>
                  <a:pt x="0" y="30"/>
                </a:lnTo>
                <a:lnTo>
                  <a:pt x="6" y="30"/>
                </a:lnTo>
                <a:lnTo>
                  <a:pt x="6" y="36"/>
                </a:lnTo>
                <a:lnTo>
                  <a:pt x="12" y="36"/>
                </a:lnTo>
                <a:lnTo>
                  <a:pt x="18" y="30"/>
                </a:lnTo>
                <a:lnTo>
                  <a:pt x="36" y="36"/>
                </a:lnTo>
                <a:lnTo>
                  <a:pt x="42" y="36"/>
                </a:lnTo>
                <a:lnTo>
                  <a:pt x="48" y="30"/>
                </a:lnTo>
                <a:lnTo>
                  <a:pt x="54" y="24"/>
                </a:lnTo>
                <a:lnTo>
                  <a:pt x="72" y="6"/>
                </a:lnTo>
                <a:lnTo>
                  <a:pt x="78" y="0"/>
                </a:lnTo>
                <a:lnTo>
                  <a:pt x="84" y="6"/>
                </a:lnTo>
                <a:lnTo>
                  <a:pt x="84" y="18"/>
                </a:lnTo>
                <a:lnTo>
                  <a:pt x="78" y="24"/>
                </a:lnTo>
                <a:lnTo>
                  <a:pt x="78" y="18"/>
                </a:lnTo>
                <a:lnTo>
                  <a:pt x="72" y="18"/>
                </a:lnTo>
                <a:lnTo>
                  <a:pt x="72" y="30"/>
                </a:lnTo>
                <a:lnTo>
                  <a:pt x="78" y="36"/>
                </a:lnTo>
                <a:lnTo>
                  <a:pt x="66" y="36"/>
                </a:lnTo>
                <a:lnTo>
                  <a:pt x="60" y="60"/>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433" name="Freeform 432">
            <a:hlinkClick xmlns:r="http://schemas.openxmlformats.org/officeDocument/2006/relationships" r:id="rId87" tooltip="Turkey - 24,084"/>
          </xdr:cNvPr>
          <xdr:cNvSpPr>
            <a:spLocks/>
          </xdr:cNvSpPr>
        </xdr:nvSpPr>
        <xdr:spPr bwMode="auto">
          <a:xfrm>
            <a:off x="4032" y="996"/>
            <a:ext cx="54" cy="36"/>
          </a:xfrm>
          <a:custGeom>
            <a:avLst/>
            <a:gdLst/>
            <a:ahLst/>
            <a:cxnLst>
              <a:cxn ang="0">
                <a:pos x="36" y="0"/>
              </a:cxn>
              <a:cxn ang="0">
                <a:pos x="36" y="6"/>
              </a:cxn>
              <a:cxn ang="0">
                <a:pos x="54" y="12"/>
              </a:cxn>
              <a:cxn ang="0">
                <a:pos x="54" y="18"/>
              </a:cxn>
              <a:cxn ang="0">
                <a:pos x="24" y="18"/>
              </a:cxn>
              <a:cxn ang="0">
                <a:pos x="24" y="24"/>
              </a:cxn>
              <a:cxn ang="0">
                <a:pos x="12" y="24"/>
              </a:cxn>
              <a:cxn ang="0">
                <a:pos x="6" y="36"/>
              </a:cxn>
              <a:cxn ang="0">
                <a:pos x="6" y="30"/>
              </a:cxn>
              <a:cxn ang="0">
                <a:pos x="12" y="24"/>
              </a:cxn>
              <a:cxn ang="0">
                <a:pos x="6" y="24"/>
              </a:cxn>
              <a:cxn ang="0">
                <a:pos x="0" y="24"/>
              </a:cxn>
              <a:cxn ang="0">
                <a:pos x="6" y="18"/>
              </a:cxn>
              <a:cxn ang="0">
                <a:pos x="6" y="12"/>
              </a:cxn>
              <a:cxn ang="0">
                <a:pos x="12" y="12"/>
              </a:cxn>
              <a:cxn ang="0">
                <a:pos x="12" y="6"/>
              </a:cxn>
              <a:cxn ang="0">
                <a:pos x="6" y="6"/>
              </a:cxn>
              <a:cxn ang="0">
                <a:pos x="12" y="0"/>
              </a:cxn>
              <a:cxn ang="0">
                <a:pos x="18" y="0"/>
              </a:cxn>
              <a:cxn ang="0">
                <a:pos x="30" y="0"/>
              </a:cxn>
              <a:cxn ang="0">
                <a:pos x="36" y="0"/>
              </a:cxn>
            </a:cxnLst>
            <a:rect l="0" t="0" r="r" b="b"/>
            <a:pathLst>
              <a:path w="54" h="36">
                <a:moveTo>
                  <a:pt x="36" y="0"/>
                </a:moveTo>
                <a:lnTo>
                  <a:pt x="36" y="6"/>
                </a:lnTo>
                <a:lnTo>
                  <a:pt x="54" y="12"/>
                </a:lnTo>
                <a:lnTo>
                  <a:pt x="54" y="18"/>
                </a:lnTo>
                <a:lnTo>
                  <a:pt x="24" y="18"/>
                </a:lnTo>
                <a:lnTo>
                  <a:pt x="24" y="24"/>
                </a:lnTo>
                <a:lnTo>
                  <a:pt x="12" y="24"/>
                </a:lnTo>
                <a:lnTo>
                  <a:pt x="6" y="36"/>
                </a:lnTo>
                <a:lnTo>
                  <a:pt x="6" y="30"/>
                </a:lnTo>
                <a:lnTo>
                  <a:pt x="12" y="24"/>
                </a:lnTo>
                <a:lnTo>
                  <a:pt x="6" y="24"/>
                </a:lnTo>
                <a:lnTo>
                  <a:pt x="0" y="24"/>
                </a:lnTo>
                <a:lnTo>
                  <a:pt x="6" y="18"/>
                </a:lnTo>
                <a:lnTo>
                  <a:pt x="6" y="12"/>
                </a:lnTo>
                <a:lnTo>
                  <a:pt x="12" y="12"/>
                </a:lnTo>
                <a:lnTo>
                  <a:pt x="12" y="6"/>
                </a:lnTo>
                <a:lnTo>
                  <a:pt x="6" y="6"/>
                </a:lnTo>
                <a:lnTo>
                  <a:pt x="12" y="0"/>
                </a:lnTo>
                <a:lnTo>
                  <a:pt x="18" y="0"/>
                </a:lnTo>
                <a:lnTo>
                  <a:pt x="30" y="0"/>
                </a:lnTo>
                <a:lnTo>
                  <a:pt x="36" y="0"/>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434" name="Freeform 433">
            <a:hlinkClick xmlns:r="http://schemas.openxmlformats.org/officeDocument/2006/relationships" r:id="rId87" tooltip="Turkey - 24,084"/>
          </xdr:cNvPr>
          <xdr:cNvSpPr>
            <a:spLocks/>
          </xdr:cNvSpPr>
        </xdr:nvSpPr>
        <xdr:spPr bwMode="auto">
          <a:xfrm>
            <a:off x="4038" y="996"/>
            <a:ext cx="312" cy="108"/>
          </a:xfrm>
          <a:custGeom>
            <a:avLst/>
            <a:gdLst/>
            <a:ahLst/>
            <a:cxnLst>
              <a:cxn ang="0">
                <a:pos x="162" y="96"/>
              </a:cxn>
              <a:cxn ang="0">
                <a:pos x="162" y="90"/>
              </a:cxn>
              <a:cxn ang="0">
                <a:pos x="144" y="90"/>
              </a:cxn>
              <a:cxn ang="0">
                <a:pos x="108" y="102"/>
              </a:cxn>
              <a:cxn ang="0">
                <a:pos x="78" y="90"/>
              </a:cxn>
              <a:cxn ang="0">
                <a:pos x="72" y="102"/>
              </a:cxn>
              <a:cxn ang="0">
                <a:pos x="60" y="102"/>
              </a:cxn>
              <a:cxn ang="0">
                <a:pos x="48" y="90"/>
              </a:cxn>
              <a:cxn ang="0">
                <a:pos x="30" y="90"/>
              </a:cxn>
              <a:cxn ang="0">
                <a:pos x="36" y="84"/>
              </a:cxn>
              <a:cxn ang="0">
                <a:pos x="24" y="84"/>
              </a:cxn>
              <a:cxn ang="0">
                <a:pos x="18" y="66"/>
              </a:cxn>
              <a:cxn ang="0">
                <a:pos x="6" y="60"/>
              </a:cxn>
              <a:cxn ang="0">
                <a:pos x="0" y="54"/>
              </a:cxn>
              <a:cxn ang="0">
                <a:pos x="18" y="60"/>
              </a:cxn>
              <a:cxn ang="0">
                <a:pos x="12" y="54"/>
              </a:cxn>
              <a:cxn ang="0">
                <a:pos x="12" y="48"/>
              </a:cxn>
              <a:cxn ang="0">
                <a:pos x="12" y="42"/>
              </a:cxn>
              <a:cxn ang="0">
                <a:pos x="0" y="36"/>
              </a:cxn>
              <a:cxn ang="0">
                <a:pos x="12" y="24"/>
              </a:cxn>
              <a:cxn ang="0">
                <a:pos x="30" y="30"/>
              </a:cxn>
              <a:cxn ang="0">
                <a:pos x="30" y="24"/>
              </a:cxn>
              <a:cxn ang="0">
                <a:pos x="48" y="30"/>
              </a:cxn>
              <a:cxn ang="0">
                <a:pos x="42" y="24"/>
              </a:cxn>
              <a:cxn ang="0">
                <a:pos x="60" y="24"/>
              </a:cxn>
              <a:cxn ang="0">
                <a:pos x="48" y="12"/>
              </a:cxn>
              <a:cxn ang="0">
                <a:pos x="102" y="6"/>
              </a:cxn>
              <a:cxn ang="0">
                <a:pos x="144" y="0"/>
              </a:cxn>
              <a:cxn ang="0">
                <a:pos x="156" y="6"/>
              </a:cxn>
              <a:cxn ang="0">
                <a:pos x="174" y="12"/>
              </a:cxn>
              <a:cxn ang="0">
                <a:pos x="180" y="18"/>
              </a:cxn>
              <a:cxn ang="0">
                <a:pos x="222" y="18"/>
              </a:cxn>
              <a:cxn ang="0">
                <a:pos x="258" y="12"/>
              </a:cxn>
              <a:cxn ang="0">
                <a:pos x="282" y="6"/>
              </a:cxn>
              <a:cxn ang="0">
                <a:pos x="294" y="24"/>
              </a:cxn>
              <a:cxn ang="0">
                <a:pos x="306" y="36"/>
              </a:cxn>
              <a:cxn ang="0">
                <a:pos x="312" y="36"/>
              </a:cxn>
              <a:cxn ang="0">
                <a:pos x="300" y="48"/>
              </a:cxn>
              <a:cxn ang="0">
                <a:pos x="306" y="60"/>
              </a:cxn>
              <a:cxn ang="0">
                <a:pos x="300" y="72"/>
              </a:cxn>
              <a:cxn ang="0">
                <a:pos x="312" y="78"/>
              </a:cxn>
              <a:cxn ang="0">
                <a:pos x="306" y="84"/>
              </a:cxn>
              <a:cxn ang="0">
                <a:pos x="294" y="84"/>
              </a:cxn>
              <a:cxn ang="0">
                <a:pos x="270" y="84"/>
              </a:cxn>
              <a:cxn ang="0">
                <a:pos x="258" y="84"/>
              </a:cxn>
              <a:cxn ang="0">
                <a:pos x="216" y="90"/>
              </a:cxn>
              <a:cxn ang="0">
                <a:pos x="186" y="90"/>
              </a:cxn>
              <a:cxn ang="0">
                <a:pos x="174" y="96"/>
              </a:cxn>
              <a:cxn ang="0">
                <a:pos x="168" y="108"/>
              </a:cxn>
            </a:cxnLst>
            <a:rect l="0" t="0" r="r" b="b"/>
            <a:pathLst>
              <a:path w="312" h="108">
                <a:moveTo>
                  <a:pt x="162" y="102"/>
                </a:moveTo>
                <a:lnTo>
                  <a:pt x="162" y="96"/>
                </a:lnTo>
                <a:lnTo>
                  <a:pt x="168" y="90"/>
                </a:lnTo>
                <a:lnTo>
                  <a:pt x="162" y="90"/>
                </a:lnTo>
                <a:lnTo>
                  <a:pt x="156" y="90"/>
                </a:lnTo>
                <a:lnTo>
                  <a:pt x="144" y="90"/>
                </a:lnTo>
                <a:lnTo>
                  <a:pt x="126" y="102"/>
                </a:lnTo>
                <a:lnTo>
                  <a:pt x="108" y="102"/>
                </a:lnTo>
                <a:lnTo>
                  <a:pt x="96" y="96"/>
                </a:lnTo>
                <a:lnTo>
                  <a:pt x="78" y="90"/>
                </a:lnTo>
                <a:lnTo>
                  <a:pt x="72" y="90"/>
                </a:lnTo>
                <a:lnTo>
                  <a:pt x="72" y="102"/>
                </a:lnTo>
                <a:lnTo>
                  <a:pt x="66" y="96"/>
                </a:lnTo>
                <a:lnTo>
                  <a:pt x="60" y="102"/>
                </a:lnTo>
                <a:lnTo>
                  <a:pt x="48" y="96"/>
                </a:lnTo>
                <a:lnTo>
                  <a:pt x="48" y="90"/>
                </a:lnTo>
                <a:lnTo>
                  <a:pt x="36" y="90"/>
                </a:lnTo>
                <a:lnTo>
                  <a:pt x="30" y="90"/>
                </a:lnTo>
                <a:lnTo>
                  <a:pt x="18" y="90"/>
                </a:lnTo>
                <a:lnTo>
                  <a:pt x="36" y="84"/>
                </a:lnTo>
                <a:lnTo>
                  <a:pt x="18" y="84"/>
                </a:lnTo>
                <a:lnTo>
                  <a:pt x="24" y="84"/>
                </a:lnTo>
                <a:lnTo>
                  <a:pt x="18" y="78"/>
                </a:lnTo>
                <a:lnTo>
                  <a:pt x="18" y="66"/>
                </a:lnTo>
                <a:lnTo>
                  <a:pt x="0" y="66"/>
                </a:lnTo>
                <a:lnTo>
                  <a:pt x="6" y="60"/>
                </a:lnTo>
                <a:lnTo>
                  <a:pt x="0" y="60"/>
                </a:lnTo>
                <a:lnTo>
                  <a:pt x="0" y="54"/>
                </a:lnTo>
                <a:lnTo>
                  <a:pt x="6" y="66"/>
                </a:lnTo>
                <a:lnTo>
                  <a:pt x="18" y="60"/>
                </a:lnTo>
                <a:lnTo>
                  <a:pt x="6" y="60"/>
                </a:lnTo>
                <a:lnTo>
                  <a:pt x="12" y="54"/>
                </a:lnTo>
                <a:lnTo>
                  <a:pt x="6" y="54"/>
                </a:lnTo>
                <a:lnTo>
                  <a:pt x="12" y="48"/>
                </a:lnTo>
                <a:lnTo>
                  <a:pt x="6" y="48"/>
                </a:lnTo>
                <a:lnTo>
                  <a:pt x="12" y="42"/>
                </a:lnTo>
                <a:lnTo>
                  <a:pt x="0" y="42"/>
                </a:lnTo>
                <a:lnTo>
                  <a:pt x="0" y="36"/>
                </a:lnTo>
                <a:lnTo>
                  <a:pt x="6" y="30"/>
                </a:lnTo>
                <a:lnTo>
                  <a:pt x="12" y="24"/>
                </a:lnTo>
                <a:lnTo>
                  <a:pt x="18" y="30"/>
                </a:lnTo>
                <a:lnTo>
                  <a:pt x="30" y="30"/>
                </a:lnTo>
                <a:lnTo>
                  <a:pt x="24" y="24"/>
                </a:lnTo>
                <a:lnTo>
                  <a:pt x="30" y="24"/>
                </a:lnTo>
                <a:lnTo>
                  <a:pt x="30" y="30"/>
                </a:lnTo>
                <a:lnTo>
                  <a:pt x="48" y="30"/>
                </a:lnTo>
                <a:lnTo>
                  <a:pt x="48" y="24"/>
                </a:lnTo>
                <a:lnTo>
                  <a:pt x="42" y="24"/>
                </a:lnTo>
                <a:lnTo>
                  <a:pt x="48" y="24"/>
                </a:lnTo>
                <a:lnTo>
                  <a:pt x="60" y="24"/>
                </a:lnTo>
                <a:lnTo>
                  <a:pt x="48" y="18"/>
                </a:lnTo>
                <a:lnTo>
                  <a:pt x="48" y="12"/>
                </a:lnTo>
                <a:lnTo>
                  <a:pt x="84" y="18"/>
                </a:lnTo>
                <a:lnTo>
                  <a:pt x="102" y="6"/>
                </a:lnTo>
                <a:lnTo>
                  <a:pt x="120" y="0"/>
                </a:lnTo>
                <a:lnTo>
                  <a:pt x="144" y="0"/>
                </a:lnTo>
                <a:lnTo>
                  <a:pt x="150" y="0"/>
                </a:lnTo>
                <a:lnTo>
                  <a:pt x="156" y="6"/>
                </a:lnTo>
                <a:lnTo>
                  <a:pt x="162" y="6"/>
                </a:lnTo>
                <a:lnTo>
                  <a:pt x="174" y="12"/>
                </a:lnTo>
                <a:lnTo>
                  <a:pt x="180" y="12"/>
                </a:lnTo>
                <a:lnTo>
                  <a:pt x="180" y="18"/>
                </a:lnTo>
                <a:lnTo>
                  <a:pt x="204" y="18"/>
                </a:lnTo>
                <a:lnTo>
                  <a:pt x="222" y="18"/>
                </a:lnTo>
                <a:lnTo>
                  <a:pt x="234" y="18"/>
                </a:lnTo>
                <a:lnTo>
                  <a:pt x="258" y="12"/>
                </a:lnTo>
                <a:lnTo>
                  <a:pt x="276" y="12"/>
                </a:lnTo>
                <a:lnTo>
                  <a:pt x="282" y="6"/>
                </a:lnTo>
                <a:lnTo>
                  <a:pt x="294" y="18"/>
                </a:lnTo>
                <a:lnTo>
                  <a:pt x="294" y="24"/>
                </a:lnTo>
                <a:lnTo>
                  <a:pt x="294" y="36"/>
                </a:lnTo>
                <a:lnTo>
                  <a:pt x="306" y="36"/>
                </a:lnTo>
                <a:lnTo>
                  <a:pt x="312" y="42"/>
                </a:lnTo>
                <a:lnTo>
                  <a:pt x="312" y="36"/>
                </a:lnTo>
                <a:lnTo>
                  <a:pt x="306" y="48"/>
                </a:lnTo>
                <a:lnTo>
                  <a:pt x="300" y="48"/>
                </a:lnTo>
                <a:lnTo>
                  <a:pt x="306" y="54"/>
                </a:lnTo>
                <a:lnTo>
                  <a:pt x="306" y="60"/>
                </a:lnTo>
                <a:lnTo>
                  <a:pt x="306" y="66"/>
                </a:lnTo>
                <a:lnTo>
                  <a:pt x="300" y="72"/>
                </a:lnTo>
                <a:lnTo>
                  <a:pt x="312" y="72"/>
                </a:lnTo>
                <a:lnTo>
                  <a:pt x="312" y="78"/>
                </a:lnTo>
                <a:lnTo>
                  <a:pt x="312" y="84"/>
                </a:lnTo>
                <a:lnTo>
                  <a:pt x="306" y="84"/>
                </a:lnTo>
                <a:lnTo>
                  <a:pt x="300" y="78"/>
                </a:lnTo>
                <a:lnTo>
                  <a:pt x="294" y="84"/>
                </a:lnTo>
                <a:lnTo>
                  <a:pt x="282" y="78"/>
                </a:lnTo>
                <a:lnTo>
                  <a:pt x="270" y="84"/>
                </a:lnTo>
                <a:lnTo>
                  <a:pt x="270" y="78"/>
                </a:lnTo>
                <a:lnTo>
                  <a:pt x="258" y="84"/>
                </a:lnTo>
                <a:lnTo>
                  <a:pt x="246" y="84"/>
                </a:lnTo>
                <a:lnTo>
                  <a:pt x="216" y="90"/>
                </a:lnTo>
                <a:lnTo>
                  <a:pt x="204" y="90"/>
                </a:lnTo>
                <a:lnTo>
                  <a:pt x="186" y="90"/>
                </a:lnTo>
                <a:lnTo>
                  <a:pt x="174" y="90"/>
                </a:lnTo>
                <a:lnTo>
                  <a:pt x="174" y="96"/>
                </a:lnTo>
                <a:lnTo>
                  <a:pt x="174" y="102"/>
                </a:lnTo>
                <a:lnTo>
                  <a:pt x="168" y="108"/>
                </a:lnTo>
                <a:lnTo>
                  <a:pt x="162" y="102"/>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435" name="Freeform 434">
            <a:hlinkClick xmlns:r="http://schemas.openxmlformats.org/officeDocument/2006/relationships" r:id="rId88" tooltip="India - 25,418"/>
          </xdr:cNvPr>
          <xdr:cNvSpPr>
            <a:spLocks/>
          </xdr:cNvSpPr>
        </xdr:nvSpPr>
        <xdr:spPr bwMode="auto">
          <a:xfrm>
            <a:off x="4746" y="1110"/>
            <a:ext cx="492" cy="462"/>
          </a:xfrm>
          <a:custGeom>
            <a:avLst/>
            <a:gdLst/>
            <a:ahLst/>
            <a:cxnLst>
              <a:cxn ang="0">
                <a:pos x="486" y="138"/>
              </a:cxn>
              <a:cxn ang="0">
                <a:pos x="456" y="156"/>
              </a:cxn>
              <a:cxn ang="0">
                <a:pos x="438" y="192"/>
              </a:cxn>
              <a:cxn ang="0">
                <a:pos x="420" y="210"/>
              </a:cxn>
              <a:cxn ang="0">
                <a:pos x="414" y="222"/>
              </a:cxn>
              <a:cxn ang="0">
                <a:pos x="402" y="204"/>
              </a:cxn>
              <a:cxn ang="0">
                <a:pos x="390" y="192"/>
              </a:cxn>
              <a:cxn ang="0">
                <a:pos x="408" y="174"/>
              </a:cxn>
              <a:cxn ang="0">
                <a:pos x="366" y="156"/>
              </a:cxn>
              <a:cxn ang="0">
                <a:pos x="354" y="150"/>
              </a:cxn>
              <a:cxn ang="0">
                <a:pos x="336" y="162"/>
              </a:cxn>
              <a:cxn ang="0">
                <a:pos x="336" y="174"/>
              </a:cxn>
              <a:cxn ang="0">
                <a:pos x="348" y="204"/>
              </a:cxn>
              <a:cxn ang="0">
                <a:pos x="354" y="234"/>
              </a:cxn>
              <a:cxn ang="0">
                <a:pos x="342" y="228"/>
              </a:cxn>
              <a:cxn ang="0">
                <a:pos x="336" y="222"/>
              </a:cxn>
              <a:cxn ang="0">
                <a:pos x="318" y="234"/>
              </a:cxn>
              <a:cxn ang="0">
                <a:pos x="294" y="264"/>
              </a:cxn>
              <a:cxn ang="0">
                <a:pos x="282" y="276"/>
              </a:cxn>
              <a:cxn ang="0">
                <a:pos x="228" y="324"/>
              </a:cxn>
              <a:cxn ang="0">
                <a:pos x="216" y="330"/>
              </a:cxn>
              <a:cxn ang="0">
                <a:pos x="204" y="366"/>
              </a:cxn>
              <a:cxn ang="0">
                <a:pos x="198" y="402"/>
              </a:cxn>
              <a:cxn ang="0">
                <a:pos x="186" y="438"/>
              </a:cxn>
              <a:cxn ang="0">
                <a:pos x="168" y="456"/>
              </a:cxn>
              <a:cxn ang="0">
                <a:pos x="138" y="432"/>
              </a:cxn>
              <a:cxn ang="0">
                <a:pos x="114" y="378"/>
              </a:cxn>
              <a:cxn ang="0">
                <a:pos x="90" y="324"/>
              </a:cxn>
              <a:cxn ang="0">
                <a:pos x="78" y="270"/>
              </a:cxn>
              <a:cxn ang="0">
                <a:pos x="78" y="246"/>
              </a:cxn>
              <a:cxn ang="0">
                <a:pos x="78" y="228"/>
              </a:cxn>
              <a:cxn ang="0">
                <a:pos x="66" y="222"/>
              </a:cxn>
              <a:cxn ang="0">
                <a:pos x="66" y="240"/>
              </a:cxn>
              <a:cxn ang="0">
                <a:pos x="18" y="216"/>
              </a:cxn>
              <a:cxn ang="0">
                <a:pos x="24" y="216"/>
              </a:cxn>
              <a:cxn ang="0">
                <a:pos x="12" y="192"/>
              </a:cxn>
              <a:cxn ang="0">
                <a:pos x="12" y="186"/>
              </a:cxn>
              <a:cxn ang="0">
                <a:pos x="42" y="162"/>
              </a:cxn>
              <a:cxn ang="0">
                <a:pos x="24" y="144"/>
              </a:cxn>
              <a:cxn ang="0">
                <a:pos x="66" y="126"/>
              </a:cxn>
              <a:cxn ang="0">
                <a:pos x="96" y="90"/>
              </a:cxn>
              <a:cxn ang="0">
                <a:pos x="120" y="54"/>
              </a:cxn>
              <a:cxn ang="0">
                <a:pos x="102" y="42"/>
              </a:cxn>
              <a:cxn ang="0">
                <a:pos x="102" y="24"/>
              </a:cxn>
              <a:cxn ang="0">
                <a:pos x="126" y="12"/>
              </a:cxn>
              <a:cxn ang="0">
                <a:pos x="162" y="0"/>
              </a:cxn>
              <a:cxn ang="0">
                <a:pos x="180" y="18"/>
              </a:cxn>
              <a:cxn ang="0">
                <a:pos x="186" y="48"/>
              </a:cxn>
              <a:cxn ang="0">
                <a:pos x="180" y="54"/>
              </a:cxn>
              <a:cxn ang="0">
                <a:pos x="198" y="72"/>
              </a:cxn>
              <a:cxn ang="0">
                <a:pos x="204" y="108"/>
              </a:cxn>
              <a:cxn ang="0">
                <a:pos x="246" y="132"/>
              </a:cxn>
              <a:cxn ang="0">
                <a:pos x="270" y="132"/>
              </a:cxn>
              <a:cxn ang="0">
                <a:pos x="294" y="144"/>
              </a:cxn>
              <a:cxn ang="0">
                <a:pos x="318" y="150"/>
              </a:cxn>
              <a:cxn ang="0">
                <a:pos x="336" y="138"/>
              </a:cxn>
              <a:cxn ang="0">
                <a:pos x="348" y="132"/>
              </a:cxn>
              <a:cxn ang="0">
                <a:pos x="402" y="144"/>
              </a:cxn>
              <a:cxn ang="0">
                <a:pos x="396" y="126"/>
              </a:cxn>
              <a:cxn ang="0">
                <a:pos x="426" y="114"/>
              </a:cxn>
              <a:cxn ang="0">
                <a:pos x="462" y="108"/>
              </a:cxn>
              <a:cxn ang="0">
                <a:pos x="480" y="108"/>
              </a:cxn>
              <a:cxn ang="0">
                <a:pos x="492" y="120"/>
              </a:cxn>
            </a:cxnLst>
            <a:rect l="0" t="0" r="r" b="b"/>
            <a:pathLst>
              <a:path w="492" h="462">
                <a:moveTo>
                  <a:pt x="492" y="120"/>
                </a:moveTo>
                <a:lnTo>
                  <a:pt x="492" y="126"/>
                </a:lnTo>
                <a:lnTo>
                  <a:pt x="486" y="132"/>
                </a:lnTo>
                <a:lnTo>
                  <a:pt x="486" y="138"/>
                </a:lnTo>
                <a:lnTo>
                  <a:pt x="480" y="132"/>
                </a:lnTo>
                <a:lnTo>
                  <a:pt x="474" y="138"/>
                </a:lnTo>
                <a:lnTo>
                  <a:pt x="456" y="150"/>
                </a:lnTo>
                <a:lnTo>
                  <a:pt x="456" y="156"/>
                </a:lnTo>
                <a:lnTo>
                  <a:pt x="444" y="168"/>
                </a:lnTo>
                <a:lnTo>
                  <a:pt x="444" y="174"/>
                </a:lnTo>
                <a:lnTo>
                  <a:pt x="450" y="174"/>
                </a:lnTo>
                <a:lnTo>
                  <a:pt x="438" y="192"/>
                </a:lnTo>
                <a:lnTo>
                  <a:pt x="426" y="192"/>
                </a:lnTo>
                <a:lnTo>
                  <a:pt x="426" y="204"/>
                </a:lnTo>
                <a:lnTo>
                  <a:pt x="426" y="210"/>
                </a:lnTo>
                <a:lnTo>
                  <a:pt x="420" y="210"/>
                </a:lnTo>
                <a:lnTo>
                  <a:pt x="420" y="216"/>
                </a:lnTo>
                <a:lnTo>
                  <a:pt x="426" y="222"/>
                </a:lnTo>
                <a:lnTo>
                  <a:pt x="420" y="228"/>
                </a:lnTo>
                <a:lnTo>
                  <a:pt x="414" y="222"/>
                </a:lnTo>
                <a:lnTo>
                  <a:pt x="414" y="228"/>
                </a:lnTo>
                <a:lnTo>
                  <a:pt x="408" y="198"/>
                </a:lnTo>
                <a:lnTo>
                  <a:pt x="402" y="198"/>
                </a:lnTo>
                <a:lnTo>
                  <a:pt x="402" y="204"/>
                </a:lnTo>
                <a:lnTo>
                  <a:pt x="396" y="210"/>
                </a:lnTo>
                <a:lnTo>
                  <a:pt x="390" y="204"/>
                </a:lnTo>
                <a:lnTo>
                  <a:pt x="390" y="198"/>
                </a:lnTo>
                <a:lnTo>
                  <a:pt x="390" y="192"/>
                </a:lnTo>
                <a:lnTo>
                  <a:pt x="402" y="186"/>
                </a:lnTo>
                <a:lnTo>
                  <a:pt x="408" y="174"/>
                </a:lnTo>
                <a:lnTo>
                  <a:pt x="414" y="174"/>
                </a:lnTo>
                <a:lnTo>
                  <a:pt x="408" y="174"/>
                </a:lnTo>
                <a:lnTo>
                  <a:pt x="402" y="174"/>
                </a:lnTo>
                <a:lnTo>
                  <a:pt x="378" y="174"/>
                </a:lnTo>
                <a:lnTo>
                  <a:pt x="366" y="168"/>
                </a:lnTo>
                <a:lnTo>
                  <a:pt x="366" y="156"/>
                </a:lnTo>
                <a:lnTo>
                  <a:pt x="360" y="156"/>
                </a:lnTo>
                <a:lnTo>
                  <a:pt x="354" y="150"/>
                </a:lnTo>
                <a:lnTo>
                  <a:pt x="348" y="150"/>
                </a:lnTo>
                <a:lnTo>
                  <a:pt x="354" y="150"/>
                </a:lnTo>
                <a:lnTo>
                  <a:pt x="348" y="156"/>
                </a:lnTo>
                <a:lnTo>
                  <a:pt x="342" y="150"/>
                </a:lnTo>
                <a:lnTo>
                  <a:pt x="336" y="156"/>
                </a:lnTo>
                <a:lnTo>
                  <a:pt x="336" y="162"/>
                </a:lnTo>
                <a:lnTo>
                  <a:pt x="354" y="168"/>
                </a:lnTo>
                <a:lnTo>
                  <a:pt x="348" y="174"/>
                </a:lnTo>
                <a:lnTo>
                  <a:pt x="342" y="174"/>
                </a:lnTo>
                <a:lnTo>
                  <a:pt x="336" y="174"/>
                </a:lnTo>
                <a:lnTo>
                  <a:pt x="336" y="180"/>
                </a:lnTo>
                <a:lnTo>
                  <a:pt x="348" y="186"/>
                </a:lnTo>
                <a:lnTo>
                  <a:pt x="348" y="198"/>
                </a:lnTo>
                <a:lnTo>
                  <a:pt x="348" y="204"/>
                </a:lnTo>
                <a:lnTo>
                  <a:pt x="354" y="204"/>
                </a:lnTo>
                <a:lnTo>
                  <a:pt x="348" y="210"/>
                </a:lnTo>
                <a:lnTo>
                  <a:pt x="354" y="222"/>
                </a:lnTo>
                <a:lnTo>
                  <a:pt x="354" y="234"/>
                </a:lnTo>
                <a:lnTo>
                  <a:pt x="348" y="234"/>
                </a:lnTo>
                <a:lnTo>
                  <a:pt x="348" y="222"/>
                </a:lnTo>
                <a:lnTo>
                  <a:pt x="348" y="234"/>
                </a:lnTo>
                <a:lnTo>
                  <a:pt x="342" y="228"/>
                </a:lnTo>
                <a:lnTo>
                  <a:pt x="342" y="234"/>
                </a:lnTo>
                <a:lnTo>
                  <a:pt x="342" y="228"/>
                </a:lnTo>
                <a:lnTo>
                  <a:pt x="342" y="234"/>
                </a:lnTo>
                <a:lnTo>
                  <a:pt x="336" y="222"/>
                </a:lnTo>
                <a:lnTo>
                  <a:pt x="336" y="216"/>
                </a:lnTo>
                <a:lnTo>
                  <a:pt x="336" y="222"/>
                </a:lnTo>
                <a:lnTo>
                  <a:pt x="330" y="228"/>
                </a:lnTo>
                <a:lnTo>
                  <a:pt x="318" y="234"/>
                </a:lnTo>
                <a:lnTo>
                  <a:pt x="312" y="240"/>
                </a:lnTo>
                <a:lnTo>
                  <a:pt x="318" y="246"/>
                </a:lnTo>
                <a:lnTo>
                  <a:pt x="306" y="258"/>
                </a:lnTo>
                <a:lnTo>
                  <a:pt x="294" y="264"/>
                </a:lnTo>
                <a:lnTo>
                  <a:pt x="294" y="258"/>
                </a:lnTo>
                <a:lnTo>
                  <a:pt x="288" y="270"/>
                </a:lnTo>
                <a:lnTo>
                  <a:pt x="294" y="264"/>
                </a:lnTo>
                <a:lnTo>
                  <a:pt x="282" y="276"/>
                </a:lnTo>
                <a:lnTo>
                  <a:pt x="270" y="288"/>
                </a:lnTo>
                <a:lnTo>
                  <a:pt x="240" y="306"/>
                </a:lnTo>
                <a:lnTo>
                  <a:pt x="240" y="318"/>
                </a:lnTo>
                <a:lnTo>
                  <a:pt x="228" y="324"/>
                </a:lnTo>
                <a:lnTo>
                  <a:pt x="222" y="318"/>
                </a:lnTo>
                <a:lnTo>
                  <a:pt x="216" y="330"/>
                </a:lnTo>
                <a:lnTo>
                  <a:pt x="216" y="324"/>
                </a:lnTo>
                <a:lnTo>
                  <a:pt x="216" y="330"/>
                </a:lnTo>
                <a:lnTo>
                  <a:pt x="210" y="330"/>
                </a:lnTo>
                <a:lnTo>
                  <a:pt x="204" y="330"/>
                </a:lnTo>
                <a:lnTo>
                  <a:pt x="198" y="342"/>
                </a:lnTo>
                <a:lnTo>
                  <a:pt x="204" y="366"/>
                </a:lnTo>
                <a:lnTo>
                  <a:pt x="198" y="366"/>
                </a:lnTo>
                <a:lnTo>
                  <a:pt x="204" y="372"/>
                </a:lnTo>
                <a:lnTo>
                  <a:pt x="204" y="384"/>
                </a:lnTo>
                <a:lnTo>
                  <a:pt x="198" y="402"/>
                </a:lnTo>
                <a:lnTo>
                  <a:pt x="198" y="420"/>
                </a:lnTo>
                <a:lnTo>
                  <a:pt x="186" y="420"/>
                </a:lnTo>
                <a:lnTo>
                  <a:pt x="180" y="432"/>
                </a:lnTo>
                <a:lnTo>
                  <a:pt x="186" y="438"/>
                </a:lnTo>
                <a:lnTo>
                  <a:pt x="192" y="444"/>
                </a:lnTo>
                <a:lnTo>
                  <a:pt x="186" y="438"/>
                </a:lnTo>
                <a:lnTo>
                  <a:pt x="174" y="444"/>
                </a:lnTo>
                <a:lnTo>
                  <a:pt x="168" y="456"/>
                </a:lnTo>
                <a:lnTo>
                  <a:pt x="156" y="462"/>
                </a:lnTo>
                <a:lnTo>
                  <a:pt x="144" y="444"/>
                </a:lnTo>
                <a:lnTo>
                  <a:pt x="138" y="444"/>
                </a:lnTo>
                <a:lnTo>
                  <a:pt x="138" y="432"/>
                </a:lnTo>
                <a:lnTo>
                  <a:pt x="138" y="438"/>
                </a:lnTo>
                <a:lnTo>
                  <a:pt x="126" y="402"/>
                </a:lnTo>
                <a:lnTo>
                  <a:pt x="120" y="396"/>
                </a:lnTo>
                <a:lnTo>
                  <a:pt x="114" y="378"/>
                </a:lnTo>
                <a:lnTo>
                  <a:pt x="108" y="354"/>
                </a:lnTo>
                <a:lnTo>
                  <a:pt x="102" y="348"/>
                </a:lnTo>
                <a:lnTo>
                  <a:pt x="96" y="336"/>
                </a:lnTo>
                <a:lnTo>
                  <a:pt x="90" y="324"/>
                </a:lnTo>
                <a:lnTo>
                  <a:pt x="78" y="282"/>
                </a:lnTo>
                <a:lnTo>
                  <a:pt x="84" y="276"/>
                </a:lnTo>
                <a:lnTo>
                  <a:pt x="78" y="276"/>
                </a:lnTo>
                <a:lnTo>
                  <a:pt x="78" y="270"/>
                </a:lnTo>
                <a:lnTo>
                  <a:pt x="84" y="270"/>
                </a:lnTo>
                <a:lnTo>
                  <a:pt x="78" y="270"/>
                </a:lnTo>
                <a:lnTo>
                  <a:pt x="78" y="258"/>
                </a:lnTo>
                <a:lnTo>
                  <a:pt x="78" y="246"/>
                </a:lnTo>
                <a:lnTo>
                  <a:pt x="72" y="234"/>
                </a:lnTo>
                <a:lnTo>
                  <a:pt x="84" y="228"/>
                </a:lnTo>
                <a:lnTo>
                  <a:pt x="72" y="228"/>
                </a:lnTo>
                <a:lnTo>
                  <a:pt x="78" y="228"/>
                </a:lnTo>
                <a:lnTo>
                  <a:pt x="72" y="228"/>
                </a:lnTo>
                <a:lnTo>
                  <a:pt x="72" y="222"/>
                </a:lnTo>
                <a:lnTo>
                  <a:pt x="78" y="222"/>
                </a:lnTo>
                <a:lnTo>
                  <a:pt x="66" y="222"/>
                </a:lnTo>
                <a:lnTo>
                  <a:pt x="72" y="222"/>
                </a:lnTo>
                <a:lnTo>
                  <a:pt x="66" y="228"/>
                </a:lnTo>
                <a:lnTo>
                  <a:pt x="72" y="234"/>
                </a:lnTo>
                <a:lnTo>
                  <a:pt x="66" y="240"/>
                </a:lnTo>
                <a:lnTo>
                  <a:pt x="42" y="246"/>
                </a:lnTo>
                <a:lnTo>
                  <a:pt x="30" y="240"/>
                </a:lnTo>
                <a:lnTo>
                  <a:pt x="12" y="222"/>
                </a:lnTo>
                <a:lnTo>
                  <a:pt x="18" y="216"/>
                </a:lnTo>
                <a:lnTo>
                  <a:pt x="18" y="222"/>
                </a:lnTo>
                <a:lnTo>
                  <a:pt x="36" y="216"/>
                </a:lnTo>
                <a:lnTo>
                  <a:pt x="42" y="204"/>
                </a:lnTo>
                <a:lnTo>
                  <a:pt x="24" y="216"/>
                </a:lnTo>
                <a:lnTo>
                  <a:pt x="18" y="210"/>
                </a:lnTo>
                <a:lnTo>
                  <a:pt x="6" y="204"/>
                </a:lnTo>
                <a:lnTo>
                  <a:pt x="6" y="198"/>
                </a:lnTo>
                <a:lnTo>
                  <a:pt x="12" y="192"/>
                </a:lnTo>
                <a:lnTo>
                  <a:pt x="0" y="198"/>
                </a:lnTo>
                <a:lnTo>
                  <a:pt x="0" y="192"/>
                </a:lnTo>
                <a:lnTo>
                  <a:pt x="12" y="192"/>
                </a:lnTo>
                <a:lnTo>
                  <a:pt x="12" y="186"/>
                </a:lnTo>
                <a:lnTo>
                  <a:pt x="30" y="186"/>
                </a:lnTo>
                <a:lnTo>
                  <a:pt x="42" y="186"/>
                </a:lnTo>
                <a:lnTo>
                  <a:pt x="48" y="186"/>
                </a:lnTo>
                <a:lnTo>
                  <a:pt x="42" y="162"/>
                </a:lnTo>
                <a:lnTo>
                  <a:pt x="36" y="162"/>
                </a:lnTo>
                <a:lnTo>
                  <a:pt x="30" y="156"/>
                </a:lnTo>
                <a:lnTo>
                  <a:pt x="36" y="150"/>
                </a:lnTo>
                <a:lnTo>
                  <a:pt x="24" y="144"/>
                </a:lnTo>
                <a:lnTo>
                  <a:pt x="24" y="138"/>
                </a:lnTo>
                <a:lnTo>
                  <a:pt x="36" y="126"/>
                </a:lnTo>
                <a:lnTo>
                  <a:pt x="42" y="126"/>
                </a:lnTo>
                <a:lnTo>
                  <a:pt x="66" y="126"/>
                </a:lnTo>
                <a:lnTo>
                  <a:pt x="72" y="108"/>
                </a:lnTo>
                <a:lnTo>
                  <a:pt x="84" y="108"/>
                </a:lnTo>
                <a:lnTo>
                  <a:pt x="90" y="90"/>
                </a:lnTo>
                <a:lnTo>
                  <a:pt x="96" y="90"/>
                </a:lnTo>
                <a:lnTo>
                  <a:pt x="96" y="84"/>
                </a:lnTo>
                <a:lnTo>
                  <a:pt x="108" y="72"/>
                </a:lnTo>
                <a:lnTo>
                  <a:pt x="108" y="60"/>
                </a:lnTo>
                <a:lnTo>
                  <a:pt x="120" y="54"/>
                </a:lnTo>
                <a:lnTo>
                  <a:pt x="120" y="48"/>
                </a:lnTo>
                <a:lnTo>
                  <a:pt x="108" y="48"/>
                </a:lnTo>
                <a:lnTo>
                  <a:pt x="108" y="42"/>
                </a:lnTo>
                <a:lnTo>
                  <a:pt x="102" y="42"/>
                </a:lnTo>
                <a:lnTo>
                  <a:pt x="96" y="36"/>
                </a:lnTo>
                <a:lnTo>
                  <a:pt x="102" y="30"/>
                </a:lnTo>
                <a:lnTo>
                  <a:pt x="96" y="30"/>
                </a:lnTo>
                <a:lnTo>
                  <a:pt x="102" y="24"/>
                </a:lnTo>
                <a:lnTo>
                  <a:pt x="96" y="18"/>
                </a:lnTo>
                <a:lnTo>
                  <a:pt x="96" y="12"/>
                </a:lnTo>
                <a:lnTo>
                  <a:pt x="108" y="6"/>
                </a:lnTo>
                <a:lnTo>
                  <a:pt x="126" y="12"/>
                </a:lnTo>
                <a:lnTo>
                  <a:pt x="138" y="6"/>
                </a:lnTo>
                <a:lnTo>
                  <a:pt x="150" y="12"/>
                </a:lnTo>
                <a:lnTo>
                  <a:pt x="150" y="6"/>
                </a:lnTo>
                <a:lnTo>
                  <a:pt x="162" y="0"/>
                </a:lnTo>
                <a:lnTo>
                  <a:pt x="168" y="0"/>
                </a:lnTo>
                <a:lnTo>
                  <a:pt x="174" y="12"/>
                </a:lnTo>
                <a:lnTo>
                  <a:pt x="186" y="18"/>
                </a:lnTo>
                <a:lnTo>
                  <a:pt x="180" y="18"/>
                </a:lnTo>
                <a:lnTo>
                  <a:pt x="180" y="30"/>
                </a:lnTo>
                <a:lnTo>
                  <a:pt x="192" y="36"/>
                </a:lnTo>
                <a:lnTo>
                  <a:pt x="192" y="42"/>
                </a:lnTo>
                <a:lnTo>
                  <a:pt x="186" y="48"/>
                </a:lnTo>
                <a:lnTo>
                  <a:pt x="180" y="48"/>
                </a:lnTo>
                <a:lnTo>
                  <a:pt x="174" y="48"/>
                </a:lnTo>
                <a:lnTo>
                  <a:pt x="174" y="54"/>
                </a:lnTo>
                <a:lnTo>
                  <a:pt x="180" y="54"/>
                </a:lnTo>
                <a:lnTo>
                  <a:pt x="180" y="66"/>
                </a:lnTo>
                <a:lnTo>
                  <a:pt x="186" y="66"/>
                </a:lnTo>
                <a:lnTo>
                  <a:pt x="192" y="72"/>
                </a:lnTo>
                <a:lnTo>
                  <a:pt x="198" y="72"/>
                </a:lnTo>
                <a:lnTo>
                  <a:pt x="204" y="78"/>
                </a:lnTo>
                <a:lnTo>
                  <a:pt x="216" y="84"/>
                </a:lnTo>
                <a:lnTo>
                  <a:pt x="204" y="96"/>
                </a:lnTo>
                <a:lnTo>
                  <a:pt x="204" y="108"/>
                </a:lnTo>
                <a:lnTo>
                  <a:pt x="222" y="120"/>
                </a:lnTo>
                <a:lnTo>
                  <a:pt x="234" y="126"/>
                </a:lnTo>
                <a:lnTo>
                  <a:pt x="246" y="126"/>
                </a:lnTo>
                <a:lnTo>
                  <a:pt x="246" y="132"/>
                </a:lnTo>
                <a:lnTo>
                  <a:pt x="258" y="138"/>
                </a:lnTo>
                <a:lnTo>
                  <a:pt x="258" y="132"/>
                </a:lnTo>
                <a:lnTo>
                  <a:pt x="264" y="132"/>
                </a:lnTo>
                <a:lnTo>
                  <a:pt x="270" y="132"/>
                </a:lnTo>
                <a:lnTo>
                  <a:pt x="276" y="138"/>
                </a:lnTo>
                <a:lnTo>
                  <a:pt x="282" y="138"/>
                </a:lnTo>
                <a:lnTo>
                  <a:pt x="288" y="144"/>
                </a:lnTo>
                <a:lnTo>
                  <a:pt x="294" y="144"/>
                </a:lnTo>
                <a:lnTo>
                  <a:pt x="300" y="150"/>
                </a:lnTo>
                <a:lnTo>
                  <a:pt x="300" y="144"/>
                </a:lnTo>
                <a:lnTo>
                  <a:pt x="312" y="150"/>
                </a:lnTo>
                <a:lnTo>
                  <a:pt x="318" y="150"/>
                </a:lnTo>
                <a:lnTo>
                  <a:pt x="324" y="150"/>
                </a:lnTo>
                <a:lnTo>
                  <a:pt x="336" y="150"/>
                </a:lnTo>
                <a:lnTo>
                  <a:pt x="336" y="144"/>
                </a:lnTo>
                <a:lnTo>
                  <a:pt x="336" y="138"/>
                </a:lnTo>
                <a:lnTo>
                  <a:pt x="336" y="126"/>
                </a:lnTo>
                <a:lnTo>
                  <a:pt x="348" y="120"/>
                </a:lnTo>
                <a:lnTo>
                  <a:pt x="348" y="126"/>
                </a:lnTo>
                <a:lnTo>
                  <a:pt x="348" y="132"/>
                </a:lnTo>
                <a:lnTo>
                  <a:pt x="348" y="138"/>
                </a:lnTo>
                <a:lnTo>
                  <a:pt x="360" y="144"/>
                </a:lnTo>
                <a:lnTo>
                  <a:pt x="378" y="144"/>
                </a:lnTo>
                <a:lnTo>
                  <a:pt x="402" y="144"/>
                </a:lnTo>
                <a:lnTo>
                  <a:pt x="402" y="138"/>
                </a:lnTo>
                <a:lnTo>
                  <a:pt x="402" y="132"/>
                </a:lnTo>
                <a:lnTo>
                  <a:pt x="396" y="132"/>
                </a:lnTo>
                <a:lnTo>
                  <a:pt x="396" y="126"/>
                </a:lnTo>
                <a:lnTo>
                  <a:pt x="414" y="126"/>
                </a:lnTo>
                <a:lnTo>
                  <a:pt x="414" y="120"/>
                </a:lnTo>
                <a:lnTo>
                  <a:pt x="426" y="120"/>
                </a:lnTo>
                <a:lnTo>
                  <a:pt x="426" y="114"/>
                </a:lnTo>
                <a:lnTo>
                  <a:pt x="438" y="114"/>
                </a:lnTo>
                <a:lnTo>
                  <a:pt x="438" y="108"/>
                </a:lnTo>
                <a:lnTo>
                  <a:pt x="444" y="102"/>
                </a:lnTo>
                <a:lnTo>
                  <a:pt x="462" y="108"/>
                </a:lnTo>
                <a:lnTo>
                  <a:pt x="474" y="96"/>
                </a:lnTo>
                <a:lnTo>
                  <a:pt x="480" y="102"/>
                </a:lnTo>
                <a:lnTo>
                  <a:pt x="474" y="108"/>
                </a:lnTo>
                <a:lnTo>
                  <a:pt x="480" y="108"/>
                </a:lnTo>
                <a:lnTo>
                  <a:pt x="474" y="114"/>
                </a:lnTo>
                <a:lnTo>
                  <a:pt x="480" y="120"/>
                </a:lnTo>
                <a:lnTo>
                  <a:pt x="480" y="114"/>
                </a:lnTo>
                <a:lnTo>
                  <a:pt x="492" y="120"/>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436" name="Freeform 435">
            <a:hlinkClick xmlns:r="http://schemas.openxmlformats.org/officeDocument/2006/relationships" r:id="rId89" tooltip="Thailand - 30,247"/>
          </xdr:cNvPr>
          <xdr:cNvSpPr>
            <a:spLocks/>
          </xdr:cNvSpPr>
        </xdr:nvSpPr>
        <xdr:spPr bwMode="auto">
          <a:xfrm>
            <a:off x="5238" y="1362"/>
            <a:ext cx="138" cy="252"/>
          </a:xfrm>
          <a:custGeom>
            <a:avLst/>
            <a:gdLst/>
            <a:ahLst/>
            <a:cxnLst>
              <a:cxn ang="0">
                <a:pos x="42" y="228"/>
              </a:cxn>
              <a:cxn ang="0">
                <a:pos x="36" y="216"/>
              </a:cxn>
              <a:cxn ang="0">
                <a:pos x="24" y="204"/>
              </a:cxn>
              <a:cxn ang="0">
                <a:pos x="18" y="204"/>
              </a:cxn>
              <a:cxn ang="0">
                <a:pos x="24" y="168"/>
              </a:cxn>
              <a:cxn ang="0">
                <a:pos x="42" y="144"/>
              </a:cxn>
              <a:cxn ang="0">
                <a:pos x="30" y="114"/>
              </a:cxn>
              <a:cxn ang="0">
                <a:pos x="18" y="90"/>
              </a:cxn>
              <a:cxn ang="0">
                <a:pos x="24" y="72"/>
              </a:cxn>
              <a:cxn ang="0">
                <a:pos x="30" y="66"/>
              </a:cxn>
              <a:cxn ang="0">
                <a:pos x="18" y="60"/>
              </a:cxn>
              <a:cxn ang="0">
                <a:pos x="6" y="36"/>
              </a:cxn>
              <a:cxn ang="0">
                <a:pos x="6" y="30"/>
              </a:cxn>
              <a:cxn ang="0">
                <a:pos x="12" y="12"/>
              </a:cxn>
              <a:cxn ang="0">
                <a:pos x="30" y="12"/>
              </a:cxn>
              <a:cxn ang="0">
                <a:pos x="36" y="6"/>
              </a:cxn>
              <a:cxn ang="0">
                <a:pos x="48" y="0"/>
              </a:cxn>
              <a:cxn ang="0">
                <a:pos x="54" y="6"/>
              </a:cxn>
              <a:cxn ang="0">
                <a:pos x="54" y="18"/>
              </a:cxn>
              <a:cxn ang="0">
                <a:pos x="66" y="18"/>
              </a:cxn>
              <a:cxn ang="0">
                <a:pos x="66" y="36"/>
              </a:cxn>
              <a:cxn ang="0">
                <a:pos x="60" y="48"/>
              </a:cxn>
              <a:cxn ang="0">
                <a:pos x="84" y="36"/>
              </a:cxn>
              <a:cxn ang="0">
                <a:pos x="96" y="42"/>
              </a:cxn>
              <a:cxn ang="0">
                <a:pos x="114" y="36"/>
              </a:cxn>
              <a:cxn ang="0">
                <a:pos x="126" y="66"/>
              </a:cxn>
              <a:cxn ang="0">
                <a:pos x="138" y="90"/>
              </a:cxn>
              <a:cxn ang="0">
                <a:pos x="132" y="102"/>
              </a:cxn>
              <a:cxn ang="0">
                <a:pos x="126" y="102"/>
              </a:cxn>
              <a:cxn ang="0">
                <a:pos x="90" y="114"/>
              </a:cxn>
              <a:cxn ang="0">
                <a:pos x="90" y="132"/>
              </a:cxn>
              <a:cxn ang="0">
                <a:pos x="90" y="138"/>
              </a:cxn>
              <a:cxn ang="0">
                <a:pos x="90" y="138"/>
              </a:cxn>
              <a:cxn ang="0">
                <a:pos x="84" y="132"/>
              </a:cxn>
              <a:cxn ang="0">
                <a:pos x="60" y="132"/>
              </a:cxn>
              <a:cxn ang="0">
                <a:pos x="48" y="120"/>
              </a:cxn>
              <a:cxn ang="0">
                <a:pos x="30" y="168"/>
              </a:cxn>
              <a:cxn ang="0">
                <a:pos x="42" y="186"/>
              </a:cxn>
              <a:cxn ang="0">
                <a:pos x="48" y="204"/>
              </a:cxn>
              <a:cxn ang="0">
                <a:pos x="54" y="216"/>
              </a:cxn>
              <a:cxn ang="0">
                <a:pos x="54" y="222"/>
              </a:cxn>
              <a:cxn ang="0">
                <a:pos x="72" y="228"/>
              </a:cxn>
              <a:cxn ang="0">
                <a:pos x="78" y="246"/>
              </a:cxn>
              <a:cxn ang="0">
                <a:pos x="66" y="252"/>
              </a:cxn>
              <a:cxn ang="0">
                <a:pos x="66" y="240"/>
              </a:cxn>
              <a:cxn ang="0">
                <a:pos x="60" y="234"/>
              </a:cxn>
              <a:cxn ang="0">
                <a:pos x="48" y="234"/>
              </a:cxn>
            </a:cxnLst>
            <a:rect l="0" t="0" r="r" b="b"/>
            <a:pathLst>
              <a:path w="138" h="252">
                <a:moveTo>
                  <a:pt x="48" y="234"/>
                </a:moveTo>
                <a:lnTo>
                  <a:pt x="42" y="228"/>
                </a:lnTo>
                <a:lnTo>
                  <a:pt x="36" y="222"/>
                </a:lnTo>
                <a:lnTo>
                  <a:pt x="36" y="216"/>
                </a:lnTo>
                <a:lnTo>
                  <a:pt x="24" y="210"/>
                </a:lnTo>
                <a:lnTo>
                  <a:pt x="24" y="204"/>
                </a:lnTo>
                <a:lnTo>
                  <a:pt x="18" y="210"/>
                </a:lnTo>
                <a:lnTo>
                  <a:pt x="18" y="204"/>
                </a:lnTo>
                <a:lnTo>
                  <a:pt x="18" y="192"/>
                </a:lnTo>
                <a:lnTo>
                  <a:pt x="24" y="168"/>
                </a:lnTo>
                <a:lnTo>
                  <a:pt x="24" y="162"/>
                </a:lnTo>
                <a:lnTo>
                  <a:pt x="42" y="144"/>
                </a:lnTo>
                <a:lnTo>
                  <a:pt x="30" y="126"/>
                </a:lnTo>
                <a:lnTo>
                  <a:pt x="30" y="114"/>
                </a:lnTo>
                <a:lnTo>
                  <a:pt x="18" y="96"/>
                </a:lnTo>
                <a:lnTo>
                  <a:pt x="18" y="90"/>
                </a:lnTo>
                <a:lnTo>
                  <a:pt x="24" y="84"/>
                </a:lnTo>
                <a:lnTo>
                  <a:pt x="24" y="72"/>
                </a:lnTo>
                <a:lnTo>
                  <a:pt x="30" y="72"/>
                </a:lnTo>
                <a:lnTo>
                  <a:pt x="30" y="66"/>
                </a:lnTo>
                <a:lnTo>
                  <a:pt x="24" y="72"/>
                </a:lnTo>
                <a:lnTo>
                  <a:pt x="18" y="60"/>
                </a:lnTo>
                <a:lnTo>
                  <a:pt x="6" y="48"/>
                </a:lnTo>
                <a:lnTo>
                  <a:pt x="6" y="36"/>
                </a:lnTo>
                <a:lnTo>
                  <a:pt x="0" y="30"/>
                </a:lnTo>
                <a:lnTo>
                  <a:pt x="6" y="30"/>
                </a:lnTo>
                <a:lnTo>
                  <a:pt x="6" y="24"/>
                </a:lnTo>
                <a:lnTo>
                  <a:pt x="12" y="12"/>
                </a:lnTo>
                <a:lnTo>
                  <a:pt x="18" y="12"/>
                </a:lnTo>
                <a:lnTo>
                  <a:pt x="30" y="12"/>
                </a:lnTo>
                <a:lnTo>
                  <a:pt x="30" y="6"/>
                </a:lnTo>
                <a:lnTo>
                  <a:pt x="36" y="6"/>
                </a:lnTo>
                <a:lnTo>
                  <a:pt x="36" y="0"/>
                </a:lnTo>
                <a:lnTo>
                  <a:pt x="48" y="0"/>
                </a:lnTo>
                <a:lnTo>
                  <a:pt x="54" y="0"/>
                </a:lnTo>
                <a:lnTo>
                  <a:pt x="54" y="6"/>
                </a:lnTo>
                <a:lnTo>
                  <a:pt x="54" y="12"/>
                </a:lnTo>
                <a:lnTo>
                  <a:pt x="54" y="18"/>
                </a:lnTo>
                <a:lnTo>
                  <a:pt x="66" y="12"/>
                </a:lnTo>
                <a:lnTo>
                  <a:pt x="66" y="18"/>
                </a:lnTo>
                <a:lnTo>
                  <a:pt x="72" y="24"/>
                </a:lnTo>
                <a:lnTo>
                  <a:pt x="66" y="36"/>
                </a:lnTo>
                <a:lnTo>
                  <a:pt x="66" y="42"/>
                </a:lnTo>
                <a:lnTo>
                  <a:pt x="60" y="48"/>
                </a:lnTo>
                <a:lnTo>
                  <a:pt x="66" y="48"/>
                </a:lnTo>
                <a:lnTo>
                  <a:pt x="84" y="36"/>
                </a:lnTo>
                <a:lnTo>
                  <a:pt x="90" y="42"/>
                </a:lnTo>
                <a:lnTo>
                  <a:pt x="96" y="42"/>
                </a:lnTo>
                <a:lnTo>
                  <a:pt x="102" y="36"/>
                </a:lnTo>
                <a:lnTo>
                  <a:pt x="114" y="36"/>
                </a:lnTo>
                <a:lnTo>
                  <a:pt x="126" y="48"/>
                </a:lnTo>
                <a:lnTo>
                  <a:pt x="126" y="66"/>
                </a:lnTo>
                <a:lnTo>
                  <a:pt x="138" y="78"/>
                </a:lnTo>
                <a:lnTo>
                  <a:pt x="138" y="90"/>
                </a:lnTo>
                <a:lnTo>
                  <a:pt x="138" y="96"/>
                </a:lnTo>
                <a:lnTo>
                  <a:pt x="132" y="102"/>
                </a:lnTo>
                <a:lnTo>
                  <a:pt x="132" y="108"/>
                </a:lnTo>
                <a:lnTo>
                  <a:pt x="126" y="102"/>
                </a:lnTo>
                <a:lnTo>
                  <a:pt x="102" y="102"/>
                </a:lnTo>
                <a:lnTo>
                  <a:pt x="90" y="114"/>
                </a:lnTo>
                <a:lnTo>
                  <a:pt x="84" y="114"/>
                </a:lnTo>
                <a:lnTo>
                  <a:pt x="90" y="132"/>
                </a:lnTo>
                <a:lnTo>
                  <a:pt x="96" y="132"/>
                </a:lnTo>
                <a:lnTo>
                  <a:pt x="90" y="138"/>
                </a:lnTo>
                <a:lnTo>
                  <a:pt x="96" y="150"/>
                </a:lnTo>
                <a:lnTo>
                  <a:pt x="90" y="138"/>
                </a:lnTo>
                <a:lnTo>
                  <a:pt x="84" y="138"/>
                </a:lnTo>
                <a:lnTo>
                  <a:pt x="84" y="132"/>
                </a:lnTo>
                <a:lnTo>
                  <a:pt x="78" y="132"/>
                </a:lnTo>
                <a:lnTo>
                  <a:pt x="60" y="132"/>
                </a:lnTo>
                <a:lnTo>
                  <a:pt x="60" y="114"/>
                </a:lnTo>
                <a:lnTo>
                  <a:pt x="48" y="120"/>
                </a:lnTo>
                <a:lnTo>
                  <a:pt x="48" y="138"/>
                </a:lnTo>
                <a:lnTo>
                  <a:pt x="30" y="168"/>
                </a:lnTo>
                <a:lnTo>
                  <a:pt x="30" y="186"/>
                </a:lnTo>
                <a:lnTo>
                  <a:pt x="42" y="186"/>
                </a:lnTo>
                <a:lnTo>
                  <a:pt x="48" y="198"/>
                </a:lnTo>
                <a:lnTo>
                  <a:pt x="48" y="204"/>
                </a:lnTo>
                <a:lnTo>
                  <a:pt x="54" y="222"/>
                </a:lnTo>
                <a:lnTo>
                  <a:pt x="54" y="216"/>
                </a:lnTo>
                <a:lnTo>
                  <a:pt x="48" y="216"/>
                </a:lnTo>
                <a:lnTo>
                  <a:pt x="54" y="222"/>
                </a:lnTo>
                <a:lnTo>
                  <a:pt x="60" y="228"/>
                </a:lnTo>
                <a:lnTo>
                  <a:pt x="72" y="228"/>
                </a:lnTo>
                <a:lnTo>
                  <a:pt x="84" y="240"/>
                </a:lnTo>
                <a:lnTo>
                  <a:pt x="78" y="246"/>
                </a:lnTo>
                <a:lnTo>
                  <a:pt x="72" y="246"/>
                </a:lnTo>
                <a:lnTo>
                  <a:pt x="66" y="252"/>
                </a:lnTo>
                <a:lnTo>
                  <a:pt x="60" y="246"/>
                </a:lnTo>
                <a:lnTo>
                  <a:pt x="66" y="240"/>
                </a:lnTo>
                <a:lnTo>
                  <a:pt x="60" y="240"/>
                </a:lnTo>
                <a:lnTo>
                  <a:pt x="60" y="234"/>
                </a:lnTo>
                <a:lnTo>
                  <a:pt x="54" y="234"/>
                </a:lnTo>
                <a:lnTo>
                  <a:pt x="48" y="234"/>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437" name="Freeform 436">
            <a:hlinkClick xmlns:r="http://schemas.openxmlformats.org/officeDocument/2006/relationships" r:id="rId90" tooltip="Japan - 30,816"/>
          </xdr:cNvPr>
          <xdr:cNvSpPr>
            <a:spLocks/>
          </xdr:cNvSpPr>
        </xdr:nvSpPr>
        <xdr:spPr bwMode="auto">
          <a:xfrm>
            <a:off x="5754" y="942"/>
            <a:ext cx="306" cy="324"/>
          </a:xfrm>
          <a:custGeom>
            <a:avLst/>
            <a:gdLst/>
            <a:ahLst/>
            <a:cxnLst>
              <a:cxn ang="0">
                <a:pos x="234" y="0"/>
              </a:cxn>
              <a:cxn ang="0">
                <a:pos x="216" y="36"/>
              </a:cxn>
              <a:cxn ang="0">
                <a:pos x="204" y="48"/>
              </a:cxn>
              <a:cxn ang="0">
                <a:pos x="180" y="120"/>
              </a:cxn>
              <a:cxn ang="0">
                <a:pos x="162" y="132"/>
              </a:cxn>
              <a:cxn ang="0">
                <a:pos x="126" y="162"/>
              </a:cxn>
              <a:cxn ang="0">
                <a:pos x="90" y="162"/>
              </a:cxn>
              <a:cxn ang="0">
                <a:pos x="24" y="180"/>
              </a:cxn>
              <a:cxn ang="0">
                <a:pos x="18" y="210"/>
              </a:cxn>
              <a:cxn ang="0">
                <a:pos x="0" y="324"/>
              </a:cxn>
              <a:cxn ang="0">
                <a:pos x="30" y="282"/>
              </a:cxn>
              <a:cxn ang="0">
                <a:pos x="48" y="252"/>
              </a:cxn>
              <a:cxn ang="0">
                <a:pos x="60" y="234"/>
              </a:cxn>
              <a:cxn ang="0">
                <a:pos x="72" y="210"/>
              </a:cxn>
              <a:cxn ang="0">
                <a:pos x="90" y="210"/>
              </a:cxn>
              <a:cxn ang="0">
                <a:pos x="108" y="204"/>
              </a:cxn>
              <a:cxn ang="0">
                <a:pos x="138" y="198"/>
              </a:cxn>
              <a:cxn ang="0">
                <a:pos x="174" y="180"/>
              </a:cxn>
              <a:cxn ang="0">
                <a:pos x="186" y="180"/>
              </a:cxn>
              <a:cxn ang="0">
                <a:pos x="210" y="168"/>
              </a:cxn>
              <a:cxn ang="0">
                <a:pos x="216" y="162"/>
              </a:cxn>
              <a:cxn ang="0">
                <a:pos x="234" y="120"/>
              </a:cxn>
              <a:cxn ang="0">
                <a:pos x="240" y="96"/>
              </a:cxn>
              <a:cxn ang="0">
                <a:pos x="258" y="54"/>
              </a:cxn>
              <a:cxn ang="0">
                <a:pos x="306" y="30"/>
              </a:cxn>
              <a:cxn ang="0">
                <a:pos x="294" y="18"/>
              </a:cxn>
              <a:cxn ang="0">
                <a:pos x="234" y="0"/>
              </a:cxn>
            </a:cxnLst>
            <a:rect l="0" t="0" r="r" b="b"/>
            <a:pathLst>
              <a:path w="306" h="324">
                <a:moveTo>
                  <a:pt x="234" y="0"/>
                </a:moveTo>
                <a:lnTo>
                  <a:pt x="216" y="36"/>
                </a:lnTo>
                <a:lnTo>
                  <a:pt x="204" y="48"/>
                </a:lnTo>
                <a:lnTo>
                  <a:pt x="180" y="120"/>
                </a:lnTo>
                <a:lnTo>
                  <a:pt x="162" y="132"/>
                </a:lnTo>
                <a:lnTo>
                  <a:pt x="126" y="162"/>
                </a:lnTo>
                <a:lnTo>
                  <a:pt x="90" y="162"/>
                </a:lnTo>
                <a:lnTo>
                  <a:pt x="24" y="180"/>
                </a:lnTo>
                <a:lnTo>
                  <a:pt x="18" y="210"/>
                </a:lnTo>
                <a:lnTo>
                  <a:pt x="0" y="324"/>
                </a:lnTo>
                <a:lnTo>
                  <a:pt x="30" y="282"/>
                </a:lnTo>
                <a:lnTo>
                  <a:pt x="48" y="252"/>
                </a:lnTo>
                <a:lnTo>
                  <a:pt x="60" y="234"/>
                </a:lnTo>
                <a:lnTo>
                  <a:pt x="72" y="210"/>
                </a:lnTo>
                <a:lnTo>
                  <a:pt x="90" y="210"/>
                </a:lnTo>
                <a:lnTo>
                  <a:pt x="108" y="204"/>
                </a:lnTo>
                <a:lnTo>
                  <a:pt x="138" y="198"/>
                </a:lnTo>
                <a:lnTo>
                  <a:pt x="174" y="180"/>
                </a:lnTo>
                <a:lnTo>
                  <a:pt x="186" y="180"/>
                </a:lnTo>
                <a:lnTo>
                  <a:pt x="210" y="168"/>
                </a:lnTo>
                <a:lnTo>
                  <a:pt x="216" y="162"/>
                </a:lnTo>
                <a:lnTo>
                  <a:pt x="234" y="120"/>
                </a:lnTo>
                <a:lnTo>
                  <a:pt x="240" y="96"/>
                </a:lnTo>
                <a:lnTo>
                  <a:pt x="258" y="54"/>
                </a:lnTo>
                <a:lnTo>
                  <a:pt x="306" y="30"/>
                </a:lnTo>
                <a:lnTo>
                  <a:pt x="294" y="18"/>
                </a:lnTo>
                <a:lnTo>
                  <a:pt x="234" y="0"/>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438" name="Freeform 437">
            <a:hlinkClick xmlns:r="http://schemas.openxmlformats.org/officeDocument/2006/relationships" r:id="rId91" tooltip="Saudi Arabia - 31,062"/>
          </xdr:cNvPr>
          <xdr:cNvSpPr>
            <a:spLocks/>
          </xdr:cNvSpPr>
        </xdr:nvSpPr>
        <xdr:spPr bwMode="auto">
          <a:xfrm>
            <a:off x="4176" y="1164"/>
            <a:ext cx="360" cy="264"/>
          </a:xfrm>
          <a:custGeom>
            <a:avLst/>
            <a:gdLst/>
            <a:ahLst/>
            <a:cxnLst>
              <a:cxn ang="0">
                <a:pos x="306" y="156"/>
              </a:cxn>
              <a:cxn ang="0">
                <a:pos x="360" y="174"/>
              </a:cxn>
              <a:cxn ang="0">
                <a:pos x="294" y="222"/>
              </a:cxn>
              <a:cxn ang="0">
                <a:pos x="246" y="228"/>
              </a:cxn>
              <a:cxn ang="0">
                <a:pos x="222" y="246"/>
              </a:cxn>
              <a:cxn ang="0">
                <a:pos x="210" y="258"/>
              </a:cxn>
              <a:cxn ang="0">
                <a:pos x="198" y="252"/>
              </a:cxn>
              <a:cxn ang="0">
                <a:pos x="168" y="246"/>
              </a:cxn>
              <a:cxn ang="0">
                <a:pos x="156" y="246"/>
              </a:cxn>
              <a:cxn ang="0">
                <a:pos x="144" y="258"/>
              </a:cxn>
              <a:cxn ang="0">
                <a:pos x="144" y="264"/>
              </a:cxn>
              <a:cxn ang="0">
                <a:pos x="132" y="258"/>
              </a:cxn>
              <a:cxn ang="0">
                <a:pos x="120" y="240"/>
              </a:cxn>
              <a:cxn ang="0">
                <a:pos x="114" y="222"/>
              </a:cxn>
              <a:cxn ang="0">
                <a:pos x="90" y="198"/>
              </a:cxn>
              <a:cxn ang="0">
                <a:pos x="78" y="174"/>
              </a:cxn>
              <a:cxn ang="0">
                <a:pos x="66" y="138"/>
              </a:cxn>
              <a:cxn ang="0">
                <a:pos x="48" y="126"/>
              </a:cxn>
              <a:cxn ang="0">
                <a:pos x="12" y="66"/>
              </a:cxn>
              <a:cxn ang="0">
                <a:pos x="12" y="48"/>
              </a:cxn>
              <a:cxn ang="0">
                <a:pos x="36" y="36"/>
              </a:cxn>
              <a:cxn ang="0">
                <a:pos x="54" y="30"/>
              </a:cxn>
              <a:cxn ang="0">
                <a:pos x="42" y="12"/>
              </a:cxn>
              <a:cxn ang="0">
                <a:pos x="102" y="6"/>
              </a:cxn>
              <a:cxn ang="0">
                <a:pos x="174" y="48"/>
              </a:cxn>
              <a:cxn ang="0">
                <a:pos x="222" y="54"/>
              </a:cxn>
              <a:cxn ang="0">
                <a:pos x="234" y="60"/>
              </a:cxn>
              <a:cxn ang="0">
                <a:pos x="240" y="78"/>
              </a:cxn>
              <a:cxn ang="0">
                <a:pos x="246" y="78"/>
              </a:cxn>
              <a:cxn ang="0">
                <a:pos x="264" y="90"/>
              </a:cxn>
              <a:cxn ang="0">
                <a:pos x="264" y="102"/>
              </a:cxn>
              <a:cxn ang="0">
                <a:pos x="282" y="126"/>
              </a:cxn>
              <a:cxn ang="0">
                <a:pos x="282" y="132"/>
              </a:cxn>
            </a:cxnLst>
            <a:rect l="0" t="0" r="r" b="b"/>
            <a:pathLst>
              <a:path w="360" h="264">
                <a:moveTo>
                  <a:pt x="288" y="132"/>
                </a:moveTo>
                <a:lnTo>
                  <a:pt x="306" y="156"/>
                </a:lnTo>
                <a:lnTo>
                  <a:pt x="348" y="162"/>
                </a:lnTo>
                <a:lnTo>
                  <a:pt x="360" y="174"/>
                </a:lnTo>
                <a:lnTo>
                  <a:pt x="348" y="204"/>
                </a:lnTo>
                <a:lnTo>
                  <a:pt x="294" y="222"/>
                </a:lnTo>
                <a:lnTo>
                  <a:pt x="276" y="228"/>
                </a:lnTo>
                <a:lnTo>
                  <a:pt x="246" y="228"/>
                </a:lnTo>
                <a:lnTo>
                  <a:pt x="234" y="234"/>
                </a:lnTo>
                <a:lnTo>
                  <a:pt x="222" y="246"/>
                </a:lnTo>
                <a:lnTo>
                  <a:pt x="222" y="252"/>
                </a:lnTo>
                <a:lnTo>
                  <a:pt x="210" y="258"/>
                </a:lnTo>
                <a:lnTo>
                  <a:pt x="210" y="252"/>
                </a:lnTo>
                <a:lnTo>
                  <a:pt x="198" y="252"/>
                </a:lnTo>
                <a:lnTo>
                  <a:pt x="186" y="252"/>
                </a:lnTo>
                <a:lnTo>
                  <a:pt x="168" y="246"/>
                </a:lnTo>
                <a:lnTo>
                  <a:pt x="162" y="252"/>
                </a:lnTo>
                <a:lnTo>
                  <a:pt x="156" y="246"/>
                </a:lnTo>
                <a:lnTo>
                  <a:pt x="150" y="246"/>
                </a:lnTo>
                <a:lnTo>
                  <a:pt x="144" y="258"/>
                </a:lnTo>
                <a:lnTo>
                  <a:pt x="150" y="258"/>
                </a:lnTo>
                <a:lnTo>
                  <a:pt x="144" y="264"/>
                </a:lnTo>
                <a:lnTo>
                  <a:pt x="138" y="258"/>
                </a:lnTo>
                <a:lnTo>
                  <a:pt x="132" y="258"/>
                </a:lnTo>
                <a:lnTo>
                  <a:pt x="132" y="246"/>
                </a:lnTo>
                <a:lnTo>
                  <a:pt x="120" y="240"/>
                </a:lnTo>
                <a:lnTo>
                  <a:pt x="114" y="228"/>
                </a:lnTo>
                <a:lnTo>
                  <a:pt x="114" y="222"/>
                </a:lnTo>
                <a:lnTo>
                  <a:pt x="108" y="210"/>
                </a:lnTo>
                <a:lnTo>
                  <a:pt x="90" y="198"/>
                </a:lnTo>
                <a:lnTo>
                  <a:pt x="78" y="186"/>
                </a:lnTo>
                <a:lnTo>
                  <a:pt x="78" y="174"/>
                </a:lnTo>
                <a:lnTo>
                  <a:pt x="78" y="162"/>
                </a:lnTo>
                <a:lnTo>
                  <a:pt x="66" y="138"/>
                </a:lnTo>
                <a:lnTo>
                  <a:pt x="48" y="132"/>
                </a:lnTo>
                <a:lnTo>
                  <a:pt x="48" y="126"/>
                </a:lnTo>
                <a:lnTo>
                  <a:pt x="48" y="120"/>
                </a:lnTo>
                <a:lnTo>
                  <a:pt x="12" y="66"/>
                </a:lnTo>
                <a:lnTo>
                  <a:pt x="0" y="66"/>
                </a:lnTo>
                <a:lnTo>
                  <a:pt x="12" y="48"/>
                </a:lnTo>
                <a:lnTo>
                  <a:pt x="30" y="48"/>
                </a:lnTo>
                <a:lnTo>
                  <a:pt x="36" y="36"/>
                </a:lnTo>
                <a:lnTo>
                  <a:pt x="54" y="36"/>
                </a:lnTo>
                <a:lnTo>
                  <a:pt x="54" y="30"/>
                </a:lnTo>
                <a:lnTo>
                  <a:pt x="60" y="30"/>
                </a:lnTo>
                <a:lnTo>
                  <a:pt x="42" y="12"/>
                </a:lnTo>
                <a:lnTo>
                  <a:pt x="78" y="0"/>
                </a:lnTo>
                <a:lnTo>
                  <a:pt x="102" y="6"/>
                </a:lnTo>
                <a:lnTo>
                  <a:pt x="132" y="18"/>
                </a:lnTo>
                <a:lnTo>
                  <a:pt x="174" y="48"/>
                </a:lnTo>
                <a:lnTo>
                  <a:pt x="204" y="54"/>
                </a:lnTo>
                <a:lnTo>
                  <a:pt x="222" y="54"/>
                </a:lnTo>
                <a:lnTo>
                  <a:pt x="222" y="60"/>
                </a:lnTo>
                <a:lnTo>
                  <a:pt x="234" y="60"/>
                </a:lnTo>
                <a:lnTo>
                  <a:pt x="246" y="72"/>
                </a:lnTo>
                <a:lnTo>
                  <a:pt x="240" y="78"/>
                </a:lnTo>
                <a:lnTo>
                  <a:pt x="252" y="78"/>
                </a:lnTo>
                <a:lnTo>
                  <a:pt x="246" y="78"/>
                </a:lnTo>
                <a:lnTo>
                  <a:pt x="252" y="84"/>
                </a:lnTo>
                <a:lnTo>
                  <a:pt x="264" y="90"/>
                </a:lnTo>
                <a:lnTo>
                  <a:pt x="264" y="96"/>
                </a:lnTo>
                <a:lnTo>
                  <a:pt x="264" y="102"/>
                </a:lnTo>
                <a:lnTo>
                  <a:pt x="276" y="126"/>
                </a:lnTo>
                <a:lnTo>
                  <a:pt x="282" y="126"/>
                </a:lnTo>
                <a:lnTo>
                  <a:pt x="288" y="126"/>
                </a:lnTo>
                <a:lnTo>
                  <a:pt x="282" y="132"/>
                </a:lnTo>
                <a:lnTo>
                  <a:pt x="288" y="132"/>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439" name="Freeform 438">
            <a:hlinkClick xmlns:r="http://schemas.openxmlformats.org/officeDocument/2006/relationships" r:id="rId92" tooltip="Germany - 31,136"/>
          </xdr:cNvPr>
          <xdr:cNvSpPr>
            <a:spLocks/>
          </xdr:cNvSpPr>
        </xdr:nvSpPr>
        <xdr:spPr bwMode="auto">
          <a:xfrm>
            <a:off x="3696" y="774"/>
            <a:ext cx="150" cy="132"/>
          </a:xfrm>
          <a:custGeom>
            <a:avLst/>
            <a:gdLst/>
            <a:ahLst/>
            <a:cxnLst>
              <a:cxn ang="0">
                <a:pos x="66" y="6"/>
              </a:cxn>
              <a:cxn ang="0">
                <a:pos x="84" y="12"/>
              </a:cxn>
              <a:cxn ang="0">
                <a:pos x="78" y="18"/>
              </a:cxn>
              <a:cxn ang="0">
                <a:pos x="84" y="18"/>
              </a:cxn>
              <a:cxn ang="0">
                <a:pos x="108" y="12"/>
              </a:cxn>
              <a:cxn ang="0">
                <a:pos x="108" y="12"/>
              </a:cxn>
              <a:cxn ang="0">
                <a:pos x="120" y="12"/>
              </a:cxn>
              <a:cxn ang="0">
                <a:pos x="132" y="18"/>
              </a:cxn>
              <a:cxn ang="0">
                <a:pos x="138" y="24"/>
              </a:cxn>
              <a:cxn ang="0">
                <a:pos x="138" y="36"/>
              </a:cxn>
              <a:cxn ang="0">
                <a:pos x="144" y="48"/>
              </a:cxn>
              <a:cxn ang="0">
                <a:pos x="144" y="60"/>
              </a:cxn>
              <a:cxn ang="0">
                <a:pos x="150" y="72"/>
              </a:cxn>
              <a:cxn ang="0">
                <a:pos x="120" y="84"/>
              </a:cxn>
              <a:cxn ang="0">
                <a:pos x="102" y="84"/>
              </a:cxn>
              <a:cxn ang="0">
                <a:pos x="108" y="96"/>
              </a:cxn>
              <a:cxn ang="0">
                <a:pos x="132" y="108"/>
              </a:cxn>
              <a:cxn ang="0">
                <a:pos x="126" y="114"/>
              </a:cxn>
              <a:cxn ang="0">
                <a:pos x="120" y="126"/>
              </a:cxn>
              <a:cxn ang="0">
                <a:pos x="120" y="126"/>
              </a:cxn>
              <a:cxn ang="0">
                <a:pos x="114" y="126"/>
              </a:cxn>
              <a:cxn ang="0">
                <a:pos x="78" y="126"/>
              </a:cxn>
              <a:cxn ang="0">
                <a:pos x="66" y="132"/>
              </a:cxn>
              <a:cxn ang="0">
                <a:pos x="42" y="126"/>
              </a:cxn>
              <a:cxn ang="0">
                <a:pos x="24" y="120"/>
              </a:cxn>
              <a:cxn ang="0">
                <a:pos x="36" y="102"/>
              </a:cxn>
              <a:cxn ang="0">
                <a:pos x="12" y="102"/>
              </a:cxn>
              <a:cxn ang="0">
                <a:pos x="6" y="90"/>
              </a:cxn>
              <a:cxn ang="0">
                <a:pos x="0" y="84"/>
              </a:cxn>
              <a:cxn ang="0">
                <a:pos x="6" y="78"/>
              </a:cxn>
              <a:cxn ang="0">
                <a:pos x="0" y="60"/>
              </a:cxn>
              <a:cxn ang="0">
                <a:pos x="18" y="48"/>
              </a:cxn>
              <a:cxn ang="0">
                <a:pos x="18" y="42"/>
              </a:cxn>
              <a:cxn ang="0">
                <a:pos x="24" y="30"/>
              </a:cxn>
              <a:cxn ang="0">
                <a:pos x="24" y="24"/>
              </a:cxn>
              <a:cxn ang="0">
                <a:pos x="36" y="30"/>
              </a:cxn>
              <a:cxn ang="0">
                <a:pos x="42" y="24"/>
              </a:cxn>
              <a:cxn ang="0">
                <a:pos x="54" y="24"/>
              </a:cxn>
              <a:cxn ang="0">
                <a:pos x="54" y="24"/>
              </a:cxn>
              <a:cxn ang="0">
                <a:pos x="42" y="18"/>
              </a:cxn>
              <a:cxn ang="0">
                <a:pos x="42" y="6"/>
              </a:cxn>
              <a:cxn ang="0">
                <a:pos x="42" y="0"/>
              </a:cxn>
              <a:cxn ang="0">
                <a:pos x="48" y="6"/>
              </a:cxn>
            </a:cxnLst>
            <a:rect l="0" t="0" r="r" b="b"/>
            <a:pathLst>
              <a:path w="150" h="132">
                <a:moveTo>
                  <a:pt x="54" y="6"/>
                </a:moveTo>
                <a:lnTo>
                  <a:pt x="66" y="6"/>
                </a:lnTo>
                <a:lnTo>
                  <a:pt x="66" y="12"/>
                </a:lnTo>
                <a:lnTo>
                  <a:pt x="84" y="12"/>
                </a:lnTo>
                <a:lnTo>
                  <a:pt x="84" y="18"/>
                </a:lnTo>
                <a:lnTo>
                  <a:pt x="78" y="18"/>
                </a:lnTo>
                <a:lnTo>
                  <a:pt x="78" y="24"/>
                </a:lnTo>
                <a:lnTo>
                  <a:pt x="84" y="18"/>
                </a:lnTo>
                <a:lnTo>
                  <a:pt x="90" y="24"/>
                </a:lnTo>
                <a:lnTo>
                  <a:pt x="108" y="12"/>
                </a:lnTo>
                <a:lnTo>
                  <a:pt x="114" y="12"/>
                </a:lnTo>
                <a:lnTo>
                  <a:pt x="108" y="12"/>
                </a:lnTo>
                <a:lnTo>
                  <a:pt x="108" y="18"/>
                </a:lnTo>
                <a:lnTo>
                  <a:pt x="120" y="12"/>
                </a:lnTo>
                <a:lnTo>
                  <a:pt x="126" y="18"/>
                </a:lnTo>
                <a:lnTo>
                  <a:pt x="132" y="18"/>
                </a:lnTo>
                <a:lnTo>
                  <a:pt x="132" y="24"/>
                </a:lnTo>
                <a:lnTo>
                  <a:pt x="138" y="24"/>
                </a:lnTo>
                <a:lnTo>
                  <a:pt x="144" y="36"/>
                </a:lnTo>
                <a:lnTo>
                  <a:pt x="138" y="36"/>
                </a:lnTo>
                <a:lnTo>
                  <a:pt x="144" y="42"/>
                </a:lnTo>
                <a:lnTo>
                  <a:pt x="144" y="48"/>
                </a:lnTo>
                <a:lnTo>
                  <a:pt x="150" y="54"/>
                </a:lnTo>
                <a:lnTo>
                  <a:pt x="144" y="60"/>
                </a:lnTo>
                <a:lnTo>
                  <a:pt x="150" y="66"/>
                </a:lnTo>
                <a:lnTo>
                  <a:pt x="150" y="72"/>
                </a:lnTo>
                <a:lnTo>
                  <a:pt x="138" y="72"/>
                </a:lnTo>
                <a:lnTo>
                  <a:pt x="120" y="84"/>
                </a:lnTo>
                <a:lnTo>
                  <a:pt x="108" y="84"/>
                </a:lnTo>
                <a:lnTo>
                  <a:pt x="102" y="84"/>
                </a:lnTo>
                <a:lnTo>
                  <a:pt x="108" y="90"/>
                </a:lnTo>
                <a:lnTo>
                  <a:pt x="108" y="96"/>
                </a:lnTo>
                <a:lnTo>
                  <a:pt x="114" y="96"/>
                </a:lnTo>
                <a:lnTo>
                  <a:pt x="132" y="108"/>
                </a:lnTo>
                <a:lnTo>
                  <a:pt x="132" y="114"/>
                </a:lnTo>
                <a:lnTo>
                  <a:pt x="126" y="114"/>
                </a:lnTo>
                <a:lnTo>
                  <a:pt x="114" y="120"/>
                </a:lnTo>
                <a:lnTo>
                  <a:pt x="120" y="126"/>
                </a:lnTo>
                <a:lnTo>
                  <a:pt x="114" y="126"/>
                </a:lnTo>
                <a:lnTo>
                  <a:pt x="120" y="126"/>
                </a:lnTo>
                <a:lnTo>
                  <a:pt x="120" y="132"/>
                </a:lnTo>
                <a:lnTo>
                  <a:pt x="114" y="126"/>
                </a:lnTo>
                <a:lnTo>
                  <a:pt x="84" y="132"/>
                </a:lnTo>
                <a:lnTo>
                  <a:pt x="78" y="126"/>
                </a:lnTo>
                <a:lnTo>
                  <a:pt x="72" y="132"/>
                </a:lnTo>
                <a:lnTo>
                  <a:pt x="66" y="132"/>
                </a:lnTo>
                <a:lnTo>
                  <a:pt x="60" y="132"/>
                </a:lnTo>
                <a:lnTo>
                  <a:pt x="42" y="126"/>
                </a:lnTo>
                <a:lnTo>
                  <a:pt x="24" y="126"/>
                </a:lnTo>
                <a:lnTo>
                  <a:pt x="24" y="120"/>
                </a:lnTo>
                <a:lnTo>
                  <a:pt x="30" y="114"/>
                </a:lnTo>
                <a:lnTo>
                  <a:pt x="36" y="102"/>
                </a:lnTo>
                <a:lnTo>
                  <a:pt x="24" y="102"/>
                </a:lnTo>
                <a:lnTo>
                  <a:pt x="12" y="102"/>
                </a:lnTo>
                <a:lnTo>
                  <a:pt x="6" y="96"/>
                </a:lnTo>
                <a:lnTo>
                  <a:pt x="6" y="90"/>
                </a:lnTo>
                <a:lnTo>
                  <a:pt x="0" y="90"/>
                </a:lnTo>
                <a:lnTo>
                  <a:pt x="0" y="84"/>
                </a:lnTo>
                <a:lnTo>
                  <a:pt x="6" y="84"/>
                </a:lnTo>
                <a:lnTo>
                  <a:pt x="6" y="78"/>
                </a:lnTo>
                <a:lnTo>
                  <a:pt x="0" y="72"/>
                </a:lnTo>
                <a:lnTo>
                  <a:pt x="0" y="60"/>
                </a:lnTo>
                <a:lnTo>
                  <a:pt x="12" y="54"/>
                </a:lnTo>
                <a:lnTo>
                  <a:pt x="18" y="48"/>
                </a:lnTo>
                <a:lnTo>
                  <a:pt x="12" y="42"/>
                </a:lnTo>
                <a:lnTo>
                  <a:pt x="18" y="42"/>
                </a:lnTo>
                <a:lnTo>
                  <a:pt x="18" y="36"/>
                </a:lnTo>
                <a:lnTo>
                  <a:pt x="24" y="30"/>
                </a:lnTo>
                <a:lnTo>
                  <a:pt x="18" y="30"/>
                </a:lnTo>
                <a:lnTo>
                  <a:pt x="24" y="24"/>
                </a:lnTo>
                <a:lnTo>
                  <a:pt x="36" y="24"/>
                </a:lnTo>
                <a:lnTo>
                  <a:pt x="36" y="30"/>
                </a:lnTo>
                <a:lnTo>
                  <a:pt x="42" y="30"/>
                </a:lnTo>
                <a:lnTo>
                  <a:pt x="42" y="24"/>
                </a:lnTo>
                <a:lnTo>
                  <a:pt x="48" y="24"/>
                </a:lnTo>
                <a:lnTo>
                  <a:pt x="54" y="24"/>
                </a:lnTo>
                <a:lnTo>
                  <a:pt x="66" y="30"/>
                </a:lnTo>
                <a:lnTo>
                  <a:pt x="54" y="24"/>
                </a:lnTo>
                <a:lnTo>
                  <a:pt x="48" y="18"/>
                </a:lnTo>
                <a:lnTo>
                  <a:pt x="42" y="18"/>
                </a:lnTo>
                <a:lnTo>
                  <a:pt x="48" y="12"/>
                </a:lnTo>
                <a:lnTo>
                  <a:pt x="42" y="6"/>
                </a:lnTo>
                <a:lnTo>
                  <a:pt x="36" y="6"/>
                </a:lnTo>
                <a:lnTo>
                  <a:pt x="42" y="0"/>
                </a:lnTo>
                <a:lnTo>
                  <a:pt x="42" y="6"/>
                </a:lnTo>
                <a:lnTo>
                  <a:pt x="48" y="6"/>
                </a:lnTo>
                <a:lnTo>
                  <a:pt x="54" y="6"/>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440" name="Freeform 439">
            <a:hlinkClick xmlns:r="http://schemas.openxmlformats.org/officeDocument/2006/relationships" r:id="rId93" tooltip="Korea, Republic of - 36,211"/>
          </xdr:cNvPr>
          <xdr:cNvSpPr>
            <a:spLocks/>
          </xdr:cNvSpPr>
        </xdr:nvSpPr>
        <xdr:spPr bwMode="auto">
          <a:xfrm>
            <a:off x="5724" y="1056"/>
            <a:ext cx="60" cy="72"/>
          </a:xfrm>
          <a:custGeom>
            <a:avLst/>
            <a:gdLst/>
            <a:ahLst/>
            <a:cxnLst>
              <a:cxn ang="0">
                <a:pos x="42" y="0"/>
              </a:cxn>
              <a:cxn ang="0">
                <a:pos x="36" y="6"/>
              </a:cxn>
              <a:cxn ang="0">
                <a:pos x="30" y="6"/>
              </a:cxn>
              <a:cxn ang="0">
                <a:pos x="24" y="6"/>
              </a:cxn>
              <a:cxn ang="0">
                <a:pos x="18" y="6"/>
              </a:cxn>
              <a:cxn ang="0">
                <a:pos x="12" y="6"/>
              </a:cxn>
              <a:cxn ang="0">
                <a:pos x="12" y="12"/>
              </a:cxn>
              <a:cxn ang="0">
                <a:pos x="6" y="12"/>
              </a:cxn>
              <a:cxn ang="0">
                <a:pos x="6" y="18"/>
              </a:cxn>
              <a:cxn ang="0">
                <a:pos x="12" y="18"/>
              </a:cxn>
              <a:cxn ang="0">
                <a:pos x="12" y="24"/>
              </a:cxn>
              <a:cxn ang="0">
                <a:pos x="18" y="30"/>
              </a:cxn>
              <a:cxn ang="0">
                <a:pos x="12" y="30"/>
              </a:cxn>
              <a:cxn ang="0">
                <a:pos x="12" y="24"/>
              </a:cxn>
              <a:cxn ang="0">
                <a:pos x="6" y="24"/>
              </a:cxn>
              <a:cxn ang="0">
                <a:pos x="6" y="30"/>
              </a:cxn>
              <a:cxn ang="0">
                <a:pos x="6" y="24"/>
              </a:cxn>
              <a:cxn ang="0">
                <a:pos x="0" y="30"/>
              </a:cxn>
              <a:cxn ang="0">
                <a:pos x="6" y="30"/>
              </a:cxn>
              <a:cxn ang="0">
                <a:pos x="6" y="42"/>
              </a:cxn>
              <a:cxn ang="0">
                <a:pos x="12" y="42"/>
              </a:cxn>
              <a:cxn ang="0">
                <a:pos x="6" y="48"/>
              </a:cxn>
              <a:cxn ang="0">
                <a:pos x="12" y="54"/>
              </a:cxn>
              <a:cxn ang="0">
                <a:pos x="6" y="54"/>
              </a:cxn>
              <a:cxn ang="0">
                <a:pos x="6" y="60"/>
              </a:cxn>
              <a:cxn ang="0">
                <a:pos x="0" y="60"/>
              </a:cxn>
              <a:cxn ang="0">
                <a:pos x="6" y="60"/>
              </a:cxn>
              <a:cxn ang="0">
                <a:pos x="6" y="66"/>
              </a:cxn>
              <a:cxn ang="0">
                <a:pos x="0" y="66"/>
              </a:cxn>
              <a:cxn ang="0">
                <a:pos x="0" y="72"/>
              </a:cxn>
              <a:cxn ang="0">
                <a:pos x="6" y="66"/>
              </a:cxn>
              <a:cxn ang="0">
                <a:pos x="6" y="72"/>
              </a:cxn>
              <a:cxn ang="0">
                <a:pos x="12" y="72"/>
              </a:cxn>
              <a:cxn ang="0">
                <a:pos x="12" y="66"/>
              </a:cxn>
              <a:cxn ang="0">
                <a:pos x="12" y="72"/>
              </a:cxn>
              <a:cxn ang="0">
                <a:pos x="18" y="66"/>
              </a:cxn>
              <a:cxn ang="0">
                <a:pos x="24" y="66"/>
              </a:cxn>
              <a:cxn ang="0">
                <a:pos x="30" y="66"/>
              </a:cxn>
              <a:cxn ang="0">
                <a:pos x="36" y="66"/>
              </a:cxn>
              <a:cxn ang="0">
                <a:pos x="30" y="60"/>
              </a:cxn>
              <a:cxn ang="0">
                <a:pos x="42" y="60"/>
              </a:cxn>
              <a:cxn ang="0">
                <a:pos x="42" y="66"/>
              </a:cxn>
              <a:cxn ang="0">
                <a:pos x="48" y="60"/>
              </a:cxn>
              <a:cxn ang="0">
                <a:pos x="54" y="60"/>
              </a:cxn>
              <a:cxn ang="0">
                <a:pos x="54" y="54"/>
              </a:cxn>
              <a:cxn ang="0">
                <a:pos x="60" y="42"/>
              </a:cxn>
              <a:cxn ang="0">
                <a:pos x="54" y="42"/>
              </a:cxn>
              <a:cxn ang="0">
                <a:pos x="54" y="30"/>
              </a:cxn>
              <a:cxn ang="0">
                <a:pos x="54" y="24"/>
              </a:cxn>
              <a:cxn ang="0">
                <a:pos x="48" y="6"/>
              </a:cxn>
              <a:cxn ang="0">
                <a:pos x="42" y="0"/>
              </a:cxn>
            </a:cxnLst>
            <a:rect l="0" t="0" r="r" b="b"/>
            <a:pathLst>
              <a:path w="60" h="72">
                <a:moveTo>
                  <a:pt x="42" y="0"/>
                </a:moveTo>
                <a:lnTo>
                  <a:pt x="36" y="6"/>
                </a:lnTo>
                <a:lnTo>
                  <a:pt x="30" y="6"/>
                </a:lnTo>
                <a:lnTo>
                  <a:pt x="24" y="6"/>
                </a:lnTo>
                <a:lnTo>
                  <a:pt x="18" y="6"/>
                </a:lnTo>
                <a:lnTo>
                  <a:pt x="12" y="6"/>
                </a:lnTo>
                <a:lnTo>
                  <a:pt x="12" y="12"/>
                </a:lnTo>
                <a:lnTo>
                  <a:pt x="6" y="12"/>
                </a:lnTo>
                <a:lnTo>
                  <a:pt x="6" y="18"/>
                </a:lnTo>
                <a:lnTo>
                  <a:pt x="12" y="18"/>
                </a:lnTo>
                <a:lnTo>
                  <a:pt x="12" y="24"/>
                </a:lnTo>
                <a:lnTo>
                  <a:pt x="18" y="30"/>
                </a:lnTo>
                <a:lnTo>
                  <a:pt x="12" y="30"/>
                </a:lnTo>
                <a:lnTo>
                  <a:pt x="12" y="24"/>
                </a:lnTo>
                <a:lnTo>
                  <a:pt x="6" y="24"/>
                </a:lnTo>
                <a:lnTo>
                  <a:pt x="6" y="30"/>
                </a:lnTo>
                <a:lnTo>
                  <a:pt x="6" y="24"/>
                </a:lnTo>
                <a:lnTo>
                  <a:pt x="0" y="30"/>
                </a:lnTo>
                <a:lnTo>
                  <a:pt x="6" y="30"/>
                </a:lnTo>
                <a:lnTo>
                  <a:pt x="6" y="42"/>
                </a:lnTo>
                <a:lnTo>
                  <a:pt x="12" y="42"/>
                </a:lnTo>
                <a:lnTo>
                  <a:pt x="6" y="48"/>
                </a:lnTo>
                <a:lnTo>
                  <a:pt x="12" y="54"/>
                </a:lnTo>
                <a:lnTo>
                  <a:pt x="6" y="54"/>
                </a:lnTo>
                <a:lnTo>
                  <a:pt x="6" y="60"/>
                </a:lnTo>
                <a:lnTo>
                  <a:pt x="0" y="60"/>
                </a:lnTo>
                <a:lnTo>
                  <a:pt x="6" y="60"/>
                </a:lnTo>
                <a:lnTo>
                  <a:pt x="6" y="66"/>
                </a:lnTo>
                <a:lnTo>
                  <a:pt x="0" y="66"/>
                </a:lnTo>
                <a:lnTo>
                  <a:pt x="0" y="72"/>
                </a:lnTo>
                <a:lnTo>
                  <a:pt x="6" y="66"/>
                </a:lnTo>
                <a:lnTo>
                  <a:pt x="6" y="72"/>
                </a:lnTo>
                <a:lnTo>
                  <a:pt x="12" y="72"/>
                </a:lnTo>
                <a:lnTo>
                  <a:pt x="12" y="66"/>
                </a:lnTo>
                <a:lnTo>
                  <a:pt x="12" y="72"/>
                </a:lnTo>
                <a:lnTo>
                  <a:pt x="18" y="66"/>
                </a:lnTo>
                <a:lnTo>
                  <a:pt x="24" y="66"/>
                </a:lnTo>
                <a:lnTo>
                  <a:pt x="30" y="66"/>
                </a:lnTo>
                <a:lnTo>
                  <a:pt x="36" y="66"/>
                </a:lnTo>
                <a:lnTo>
                  <a:pt x="30" y="60"/>
                </a:lnTo>
                <a:lnTo>
                  <a:pt x="42" y="60"/>
                </a:lnTo>
                <a:lnTo>
                  <a:pt x="42" y="66"/>
                </a:lnTo>
                <a:lnTo>
                  <a:pt x="48" y="60"/>
                </a:lnTo>
                <a:lnTo>
                  <a:pt x="54" y="60"/>
                </a:lnTo>
                <a:lnTo>
                  <a:pt x="54" y="54"/>
                </a:lnTo>
                <a:lnTo>
                  <a:pt x="60" y="42"/>
                </a:lnTo>
                <a:lnTo>
                  <a:pt x="54" y="42"/>
                </a:lnTo>
                <a:lnTo>
                  <a:pt x="54" y="30"/>
                </a:lnTo>
                <a:lnTo>
                  <a:pt x="54" y="24"/>
                </a:lnTo>
                <a:lnTo>
                  <a:pt x="48" y="6"/>
                </a:lnTo>
                <a:lnTo>
                  <a:pt x="42" y="0"/>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441" name="Freeform 440">
            <a:hlinkClick xmlns:r="http://schemas.openxmlformats.org/officeDocument/2006/relationships" r:id="rId94" tooltip="Iran - 38,807"/>
          </xdr:cNvPr>
          <xdr:cNvSpPr>
            <a:spLocks/>
          </xdr:cNvSpPr>
        </xdr:nvSpPr>
        <xdr:spPr bwMode="auto">
          <a:xfrm>
            <a:off x="4338" y="1032"/>
            <a:ext cx="324" cy="252"/>
          </a:xfrm>
          <a:custGeom>
            <a:avLst/>
            <a:gdLst/>
            <a:ahLst/>
            <a:cxnLst>
              <a:cxn ang="0">
                <a:pos x="288" y="84"/>
              </a:cxn>
              <a:cxn ang="0">
                <a:pos x="288" y="96"/>
              </a:cxn>
              <a:cxn ang="0">
                <a:pos x="276" y="108"/>
              </a:cxn>
              <a:cxn ang="0">
                <a:pos x="282" y="114"/>
              </a:cxn>
              <a:cxn ang="0">
                <a:pos x="282" y="144"/>
              </a:cxn>
              <a:cxn ang="0">
                <a:pos x="300" y="150"/>
              </a:cxn>
              <a:cxn ang="0">
                <a:pos x="300" y="192"/>
              </a:cxn>
              <a:cxn ang="0">
                <a:pos x="318" y="216"/>
              </a:cxn>
              <a:cxn ang="0">
                <a:pos x="324" y="228"/>
              </a:cxn>
              <a:cxn ang="0">
                <a:pos x="306" y="228"/>
              </a:cxn>
              <a:cxn ang="0">
                <a:pos x="300" y="252"/>
              </a:cxn>
              <a:cxn ang="0">
                <a:pos x="282" y="246"/>
              </a:cxn>
              <a:cxn ang="0">
                <a:pos x="264" y="246"/>
              </a:cxn>
              <a:cxn ang="0">
                <a:pos x="252" y="240"/>
              </a:cxn>
              <a:cxn ang="0">
                <a:pos x="234" y="240"/>
              </a:cxn>
              <a:cxn ang="0">
                <a:pos x="222" y="222"/>
              </a:cxn>
              <a:cxn ang="0">
                <a:pos x="204" y="216"/>
              </a:cxn>
              <a:cxn ang="0">
                <a:pos x="174" y="222"/>
              </a:cxn>
              <a:cxn ang="0">
                <a:pos x="144" y="216"/>
              </a:cxn>
              <a:cxn ang="0">
                <a:pos x="126" y="204"/>
              </a:cxn>
              <a:cxn ang="0">
                <a:pos x="114" y="186"/>
              </a:cxn>
              <a:cxn ang="0">
                <a:pos x="102" y="162"/>
              </a:cxn>
              <a:cxn ang="0">
                <a:pos x="84" y="162"/>
              </a:cxn>
              <a:cxn ang="0">
                <a:pos x="78" y="168"/>
              </a:cxn>
              <a:cxn ang="0">
                <a:pos x="66" y="150"/>
              </a:cxn>
              <a:cxn ang="0">
                <a:pos x="66" y="138"/>
              </a:cxn>
              <a:cxn ang="0">
                <a:pos x="36" y="120"/>
              </a:cxn>
              <a:cxn ang="0">
                <a:pos x="24" y="102"/>
              </a:cxn>
              <a:cxn ang="0">
                <a:pos x="24" y="90"/>
              </a:cxn>
              <a:cxn ang="0">
                <a:pos x="30" y="84"/>
              </a:cxn>
              <a:cxn ang="0">
                <a:pos x="36" y="72"/>
              </a:cxn>
              <a:cxn ang="0">
                <a:pos x="24" y="66"/>
              </a:cxn>
              <a:cxn ang="0">
                <a:pos x="12" y="54"/>
              </a:cxn>
              <a:cxn ang="0">
                <a:pos x="12" y="42"/>
              </a:cxn>
              <a:cxn ang="0">
                <a:pos x="0" y="36"/>
              </a:cxn>
              <a:cxn ang="0">
                <a:pos x="6" y="24"/>
              </a:cxn>
              <a:cxn ang="0">
                <a:pos x="0" y="12"/>
              </a:cxn>
              <a:cxn ang="0">
                <a:pos x="12" y="0"/>
              </a:cxn>
              <a:cxn ang="0">
                <a:pos x="24" y="18"/>
              </a:cxn>
              <a:cxn ang="0">
                <a:pos x="42" y="18"/>
              </a:cxn>
              <a:cxn ang="0">
                <a:pos x="72" y="12"/>
              </a:cxn>
              <a:cxn ang="0">
                <a:pos x="72" y="18"/>
              </a:cxn>
              <a:cxn ang="0">
                <a:pos x="78" y="24"/>
              </a:cxn>
              <a:cxn ang="0">
                <a:pos x="120" y="18"/>
              </a:cxn>
              <a:cxn ang="0">
                <a:pos x="144" y="36"/>
              </a:cxn>
              <a:cxn ang="0">
                <a:pos x="180" y="42"/>
              </a:cxn>
              <a:cxn ang="0">
                <a:pos x="192" y="30"/>
              </a:cxn>
              <a:cxn ang="0">
                <a:pos x="228" y="36"/>
              </a:cxn>
              <a:cxn ang="0">
                <a:pos x="264" y="48"/>
              </a:cxn>
              <a:cxn ang="0">
                <a:pos x="276" y="54"/>
              </a:cxn>
              <a:cxn ang="0">
                <a:pos x="294" y="72"/>
              </a:cxn>
            </a:cxnLst>
            <a:rect l="0" t="0" r="r" b="b"/>
            <a:pathLst>
              <a:path w="324" h="252">
                <a:moveTo>
                  <a:pt x="294" y="72"/>
                </a:moveTo>
                <a:lnTo>
                  <a:pt x="288" y="84"/>
                </a:lnTo>
                <a:lnTo>
                  <a:pt x="282" y="90"/>
                </a:lnTo>
                <a:lnTo>
                  <a:pt x="288" y="96"/>
                </a:lnTo>
                <a:lnTo>
                  <a:pt x="276" y="96"/>
                </a:lnTo>
                <a:lnTo>
                  <a:pt x="276" y="108"/>
                </a:lnTo>
                <a:lnTo>
                  <a:pt x="288" y="108"/>
                </a:lnTo>
                <a:lnTo>
                  <a:pt x="282" y="114"/>
                </a:lnTo>
                <a:lnTo>
                  <a:pt x="288" y="132"/>
                </a:lnTo>
                <a:lnTo>
                  <a:pt x="282" y="144"/>
                </a:lnTo>
                <a:lnTo>
                  <a:pt x="300" y="144"/>
                </a:lnTo>
                <a:lnTo>
                  <a:pt x="300" y="150"/>
                </a:lnTo>
                <a:lnTo>
                  <a:pt x="288" y="168"/>
                </a:lnTo>
                <a:lnTo>
                  <a:pt x="300" y="192"/>
                </a:lnTo>
                <a:lnTo>
                  <a:pt x="318" y="198"/>
                </a:lnTo>
                <a:lnTo>
                  <a:pt x="318" y="216"/>
                </a:lnTo>
                <a:lnTo>
                  <a:pt x="324" y="216"/>
                </a:lnTo>
                <a:lnTo>
                  <a:pt x="324" y="228"/>
                </a:lnTo>
                <a:lnTo>
                  <a:pt x="312" y="228"/>
                </a:lnTo>
                <a:lnTo>
                  <a:pt x="306" y="228"/>
                </a:lnTo>
                <a:lnTo>
                  <a:pt x="300" y="234"/>
                </a:lnTo>
                <a:lnTo>
                  <a:pt x="300" y="252"/>
                </a:lnTo>
                <a:lnTo>
                  <a:pt x="294" y="252"/>
                </a:lnTo>
                <a:lnTo>
                  <a:pt x="282" y="246"/>
                </a:lnTo>
                <a:lnTo>
                  <a:pt x="276" y="246"/>
                </a:lnTo>
                <a:lnTo>
                  <a:pt x="264" y="246"/>
                </a:lnTo>
                <a:lnTo>
                  <a:pt x="252" y="246"/>
                </a:lnTo>
                <a:lnTo>
                  <a:pt x="252" y="240"/>
                </a:lnTo>
                <a:lnTo>
                  <a:pt x="240" y="246"/>
                </a:lnTo>
                <a:lnTo>
                  <a:pt x="234" y="240"/>
                </a:lnTo>
                <a:lnTo>
                  <a:pt x="222" y="240"/>
                </a:lnTo>
                <a:lnTo>
                  <a:pt x="222" y="222"/>
                </a:lnTo>
                <a:lnTo>
                  <a:pt x="216" y="216"/>
                </a:lnTo>
                <a:lnTo>
                  <a:pt x="204" y="216"/>
                </a:lnTo>
                <a:lnTo>
                  <a:pt x="180" y="228"/>
                </a:lnTo>
                <a:lnTo>
                  <a:pt x="174" y="222"/>
                </a:lnTo>
                <a:lnTo>
                  <a:pt x="162" y="222"/>
                </a:lnTo>
                <a:lnTo>
                  <a:pt x="144" y="216"/>
                </a:lnTo>
                <a:lnTo>
                  <a:pt x="144" y="210"/>
                </a:lnTo>
                <a:lnTo>
                  <a:pt x="126" y="204"/>
                </a:lnTo>
                <a:lnTo>
                  <a:pt x="120" y="192"/>
                </a:lnTo>
                <a:lnTo>
                  <a:pt x="114" y="186"/>
                </a:lnTo>
                <a:lnTo>
                  <a:pt x="114" y="174"/>
                </a:lnTo>
                <a:lnTo>
                  <a:pt x="102" y="162"/>
                </a:lnTo>
                <a:lnTo>
                  <a:pt x="96" y="168"/>
                </a:lnTo>
                <a:lnTo>
                  <a:pt x="84" y="162"/>
                </a:lnTo>
                <a:lnTo>
                  <a:pt x="84" y="168"/>
                </a:lnTo>
                <a:lnTo>
                  <a:pt x="78" y="168"/>
                </a:lnTo>
                <a:lnTo>
                  <a:pt x="66" y="162"/>
                </a:lnTo>
                <a:lnTo>
                  <a:pt x="66" y="150"/>
                </a:lnTo>
                <a:lnTo>
                  <a:pt x="60" y="150"/>
                </a:lnTo>
                <a:lnTo>
                  <a:pt x="66" y="138"/>
                </a:lnTo>
                <a:lnTo>
                  <a:pt x="60" y="126"/>
                </a:lnTo>
                <a:lnTo>
                  <a:pt x="36" y="120"/>
                </a:lnTo>
                <a:lnTo>
                  <a:pt x="36" y="114"/>
                </a:lnTo>
                <a:lnTo>
                  <a:pt x="24" y="102"/>
                </a:lnTo>
                <a:lnTo>
                  <a:pt x="24" y="96"/>
                </a:lnTo>
                <a:lnTo>
                  <a:pt x="24" y="90"/>
                </a:lnTo>
                <a:lnTo>
                  <a:pt x="30" y="90"/>
                </a:lnTo>
                <a:lnTo>
                  <a:pt x="30" y="84"/>
                </a:lnTo>
                <a:lnTo>
                  <a:pt x="36" y="84"/>
                </a:lnTo>
                <a:lnTo>
                  <a:pt x="36" y="72"/>
                </a:lnTo>
                <a:lnTo>
                  <a:pt x="30" y="72"/>
                </a:lnTo>
                <a:lnTo>
                  <a:pt x="24" y="66"/>
                </a:lnTo>
                <a:lnTo>
                  <a:pt x="24" y="60"/>
                </a:lnTo>
                <a:lnTo>
                  <a:pt x="12" y="54"/>
                </a:lnTo>
                <a:lnTo>
                  <a:pt x="12" y="48"/>
                </a:lnTo>
                <a:lnTo>
                  <a:pt x="12" y="42"/>
                </a:lnTo>
                <a:lnTo>
                  <a:pt x="12" y="36"/>
                </a:lnTo>
                <a:lnTo>
                  <a:pt x="0" y="36"/>
                </a:lnTo>
                <a:lnTo>
                  <a:pt x="6" y="30"/>
                </a:lnTo>
                <a:lnTo>
                  <a:pt x="6" y="24"/>
                </a:lnTo>
                <a:lnTo>
                  <a:pt x="6" y="18"/>
                </a:lnTo>
                <a:lnTo>
                  <a:pt x="0" y="12"/>
                </a:lnTo>
                <a:lnTo>
                  <a:pt x="6" y="12"/>
                </a:lnTo>
                <a:lnTo>
                  <a:pt x="12" y="0"/>
                </a:lnTo>
                <a:lnTo>
                  <a:pt x="12" y="6"/>
                </a:lnTo>
                <a:lnTo>
                  <a:pt x="24" y="18"/>
                </a:lnTo>
                <a:lnTo>
                  <a:pt x="36" y="18"/>
                </a:lnTo>
                <a:lnTo>
                  <a:pt x="42" y="18"/>
                </a:lnTo>
                <a:lnTo>
                  <a:pt x="66" y="6"/>
                </a:lnTo>
                <a:lnTo>
                  <a:pt x="72" y="12"/>
                </a:lnTo>
                <a:lnTo>
                  <a:pt x="66" y="12"/>
                </a:lnTo>
                <a:lnTo>
                  <a:pt x="72" y="18"/>
                </a:lnTo>
                <a:lnTo>
                  <a:pt x="66" y="18"/>
                </a:lnTo>
                <a:lnTo>
                  <a:pt x="78" y="24"/>
                </a:lnTo>
                <a:lnTo>
                  <a:pt x="96" y="30"/>
                </a:lnTo>
                <a:lnTo>
                  <a:pt x="120" y="18"/>
                </a:lnTo>
                <a:lnTo>
                  <a:pt x="132" y="36"/>
                </a:lnTo>
                <a:lnTo>
                  <a:pt x="144" y="36"/>
                </a:lnTo>
                <a:lnTo>
                  <a:pt x="162" y="42"/>
                </a:lnTo>
                <a:lnTo>
                  <a:pt x="180" y="42"/>
                </a:lnTo>
                <a:lnTo>
                  <a:pt x="180" y="36"/>
                </a:lnTo>
                <a:lnTo>
                  <a:pt x="192" y="30"/>
                </a:lnTo>
                <a:lnTo>
                  <a:pt x="222" y="30"/>
                </a:lnTo>
                <a:lnTo>
                  <a:pt x="228" y="36"/>
                </a:lnTo>
                <a:lnTo>
                  <a:pt x="258" y="42"/>
                </a:lnTo>
                <a:lnTo>
                  <a:pt x="264" y="48"/>
                </a:lnTo>
                <a:lnTo>
                  <a:pt x="270" y="48"/>
                </a:lnTo>
                <a:lnTo>
                  <a:pt x="276" y="54"/>
                </a:lnTo>
                <a:lnTo>
                  <a:pt x="288" y="54"/>
                </a:lnTo>
                <a:lnTo>
                  <a:pt x="294" y="72"/>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442" name="Freeform 441">
            <a:hlinkClick xmlns:r="http://schemas.openxmlformats.org/officeDocument/2006/relationships" r:id="rId95" tooltip="Brazil - 40,784"/>
          </xdr:cNvPr>
          <xdr:cNvSpPr>
            <a:spLocks/>
          </xdr:cNvSpPr>
        </xdr:nvSpPr>
        <xdr:spPr bwMode="auto">
          <a:xfrm>
            <a:off x="2346" y="1620"/>
            <a:ext cx="660" cy="654"/>
          </a:xfrm>
          <a:custGeom>
            <a:avLst/>
            <a:gdLst/>
            <a:ahLst/>
            <a:cxnLst>
              <a:cxn ang="0">
                <a:pos x="498" y="126"/>
              </a:cxn>
              <a:cxn ang="0">
                <a:pos x="504" y="126"/>
              </a:cxn>
              <a:cxn ang="0">
                <a:pos x="510" y="126"/>
              </a:cxn>
              <a:cxn ang="0">
                <a:pos x="570" y="132"/>
              </a:cxn>
              <a:cxn ang="0">
                <a:pos x="660" y="222"/>
              </a:cxn>
              <a:cxn ang="0">
                <a:pos x="618" y="270"/>
              </a:cxn>
              <a:cxn ang="0">
                <a:pos x="600" y="306"/>
              </a:cxn>
              <a:cxn ang="0">
                <a:pos x="588" y="324"/>
              </a:cxn>
              <a:cxn ang="0">
                <a:pos x="576" y="396"/>
              </a:cxn>
              <a:cxn ang="0">
                <a:pos x="540" y="468"/>
              </a:cxn>
              <a:cxn ang="0">
                <a:pos x="522" y="474"/>
              </a:cxn>
              <a:cxn ang="0">
                <a:pos x="498" y="474"/>
              </a:cxn>
              <a:cxn ang="0">
                <a:pos x="468" y="492"/>
              </a:cxn>
              <a:cxn ang="0">
                <a:pos x="432" y="516"/>
              </a:cxn>
              <a:cxn ang="0">
                <a:pos x="426" y="546"/>
              </a:cxn>
              <a:cxn ang="0">
                <a:pos x="408" y="582"/>
              </a:cxn>
              <a:cxn ang="0">
                <a:pos x="384" y="618"/>
              </a:cxn>
              <a:cxn ang="0">
                <a:pos x="384" y="606"/>
              </a:cxn>
              <a:cxn ang="0">
                <a:pos x="366" y="630"/>
              </a:cxn>
              <a:cxn ang="0">
                <a:pos x="348" y="642"/>
              </a:cxn>
              <a:cxn ang="0">
                <a:pos x="318" y="612"/>
              </a:cxn>
              <a:cxn ang="0">
                <a:pos x="282" y="594"/>
              </a:cxn>
              <a:cxn ang="0">
                <a:pos x="324" y="552"/>
              </a:cxn>
              <a:cxn ang="0">
                <a:pos x="324" y="522"/>
              </a:cxn>
              <a:cxn ang="0">
                <a:pos x="306" y="468"/>
              </a:cxn>
              <a:cxn ang="0">
                <a:pos x="270" y="462"/>
              </a:cxn>
              <a:cxn ang="0">
                <a:pos x="270" y="408"/>
              </a:cxn>
              <a:cxn ang="0">
                <a:pos x="264" y="360"/>
              </a:cxn>
              <a:cxn ang="0">
                <a:pos x="228" y="318"/>
              </a:cxn>
              <a:cxn ang="0">
                <a:pos x="180" y="300"/>
              </a:cxn>
              <a:cxn ang="0">
                <a:pos x="120" y="252"/>
              </a:cxn>
              <a:cxn ang="0">
                <a:pos x="54" y="270"/>
              </a:cxn>
              <a:cxn ang="0">
                <a:pos x="12" y="246"/>
              </a:cxn>
              <a:cxn ang="0">
                <a:pos x="0" y="210"/>
              </a:cxn>
              <a:cxn ang="0">
                <a:pos x="30" y="162"/>
              </a:cxn>
              <a:cxn ang="0">
                <a:pos x="66" y="156"/>
              </a:cxn>
              <a:cxn ang="0">
                <a:pos x="72" y="78"/>
              </a:cxn>
              <a:cxn ang="0">
                <a:pos x="96" y="60"/>
              </a:cxn>
              <a:cxn ang="0">
                <a:pos x="114" y="66"/>
              </a:cxn>
              <a:cxn ang="0">
                <a:pos x="150" y="66"/>
              </a:cxn>
              <a:cxn ang="0">
                <a:pos x="168" y="42"/>
              </a:cxn>
              <a:cxn ang="0">
                <a:pos x="168" y="24"/>
              </a:cxn>
              <a:cxn ang="0">
                <a:pos x="204" y="18"/>
              </a:cxn>
              <a:cxn ang="0">
                <a:pos x="234" y="12"/>
              </a:cxn>
              <a:cxn ang="0">
                <a:pos x="240" y="48"/>
              </a:cxn>
              <a:cxn ang="0">
                <a:pos x="264" y="60"/>
              </a:cxn>
              <a:cxn ang="0">
                <a:pos x="306" y="54"/>
              </a:cxn>
              <a:cxn ang="0">
                <a:pos x="324" y="48"/>
              </a:cxn>
              <a:cxn ang="0">
                <a:pos x="366" y="30"/>
              </a:cxn>
              <a:cxn ang="0">
                <a:pos x="384" y="36"/>
              </a:cxn>
              <a:cxn ang="0">
                <a:pos x="384" y="90"/>
              </a:cxn>
              <a:cxn ang="0">
                <a:pos x="390" y="102"/>
              </a:cxn>
              <a:cxn ang="0">
                <a:pos x="378" y="126"/>
              </a:cxn>
              <a:cxn ang="0">
                <a:pos x="384" y="120"/>
              </a:cxn>
              <a:cxn ang="0">
                <a:pos x="414" y="132"/>
              </a:cxn>
              <a:cxn ang="0">
                <a:pos x="426" y="114"/>
              </a:cxn>
              <a:cxn ang="0">
                <a:pos x="456" y="96"/>
              </a:cxn>
              <a:cxn ang="0">
                <a:pos x="468" y="108"/>
              </a:cxn>
              <a:cxn ang="0">
                <a:pos x="480" y="114"/>
              </a:cxn>
            </a:cxnLst>
            <a:rect l="0" t="0" r="r" b="b"/>
            <a:pathLst>
              <a:path w="660" h="654">
                <a:moveTo>
                  <a:pt x="492" y="120"/>
                </a:moveTo>
                <a:lnTo>
                  <a:pt x="498" y="120"/>
                </a:lnTo>
                <a:lnTo>
                  <a:pt x="492" y="126"/>
                </a:lnTo>
                <a:lnTo>
                  <a:pt x="498" y="120"/>
                </a:lnTo>
                <a:lnTo>
                  <a:pt x="498" y="126"/>
                </a:lnTo>
                <a:lnTo>
                  <a:pt x="492" y="132"/>
                </a:lnTo>
                <a:lnTo>
                  <a:pt x="492" y="144"/>
                </a:lnTo>
                <a:lnTo>
                  <a:pt x="498" y="138"/>
                </a:lnTo>
                <a:lnTo>
                  <a:pt x="498" y="132"/>
                </a:lnTo>
                <a:lnTo>
                  <a:pt x="504" y="126"/>
                </a:lnTo>
                <a:lnTo>
                  <a:pt x="498" y="132"/>
                </a:lnTo>
                <a:lnTo>
                  <a:pt x="504" y="138"/>
                </a:lnTo>
                <a:lnTo>
                  <a:pt x="504" y="132"/>
                </a:lnTo>
                <a:lnTo>
                  <a:pt x="516" y="132"/>
                </a:lnTo>
                <a:lnTo>
                  <a:pt x="510" y="126"/>
                </a:lnTo>
                <a:lnTo>
                  <a:pt x="516" y="126"/>
                </a:lnTo>
                <a:lnTo>
                  <a:pt x="534" y="132"/>
                </a:lnTo>
                <a:lnTo>
                  <a:pt x="540" y="132"/>
                </a:lnTo>
                <a:lnTo>
                  <a:pt x="552" y="138"/>
                </a:lnTo>
                <a:lnTo>
                  <a:pt x="570" y="132"/>
                </a:lnTo>
                <a:lnTo>
                  <a:pt x="600" y="150"/>
                </a:lnTo>
                <a:lnTo>
                  <a:pt x="618" y="168"/>
                </a:lnTo>
                <a:lnTo>
                  <a:pt x="648" y="174"/>
                </a:lnTo>
                <a:lnTo>
                  <a:pt x="660" y="210"/>
                </a:lnTo>
                <a:lnTo>
                  <a:pt x="660" y="222"/>
                </a:lnTo>
                <a:lnTo>
                  <a:pt x="654" y="240"/>
                </a:lnTo>
                <a:lnTo>
                  <a:pt x="630" y="264"/>
                </a:lnTo>
                <a:lnTo>
                  <a:pt x="624" y="270"/>
                </a:lnTo>
                <a:lnTo>
                  <a:pt x="618" y="276"/>
                </a:lnTo>
                <a:lnTo>
                  <a:pt x="618" y="270"/>
                </a:lnTo>
                <a:lnTo>
                  <a:pt x="618" y="276"/>
                </a:lnTo>
                <a:lnTo>
                  <a:pt x="618" y="282"/>
                </a:lnTo>
                <a:lnTo>
                  <a:pt x="618" y="276"/>
                </a:lnTo>
                <a:lnTo>
                  <a:pt x="612" y="294"/>
                </a:lnTo>
                <a:lnTo>
                  <a:pt x="600" y="306"/>
                </a:lnTo>
                <a:lnTo>
                  <a:pt x="600" y="300"/>
                </a:lnTo>
                <a:lnTo>
                  <a:pt x="594" y="300"/>
                </a:lnTo>
                <a:lnTo>
                  <a:pt x="594" y="306"/>
                </a:lnTo>
                <a:lnTo>
                  <a:pt x="588" y="318"/>
                </a:lnTo>
                <a:lnTo>
                  <a:pt x="588" y="324"/>
                </a:lnTo>
                <a:lnTo>
                  <a:pt x="588" y="336"/>
                </a:lnTo>
                <a:lnTo>
                  <a:pt x="588" y="354"/>
                </a:lnTo>
                <a:lnTo>
                  <a:pt x="588" y="378"/>
                </a:lnTo>
                <a:lnTo>
                  <a:pt x="588" y="384"/>
                </a:lnTo>
                <a:lnTo>
                  <a:pt x="576" y="396"/>
                </a:lnTo>
                <a:lnTo>
                  <a:pt x="576" y="420"/>
                </a:lnTo>
                <a:lnTo>
                  <a:pt x="558" y="444"/>
                </a:lnTo>
                <a:lnTo>
                  <a:pt x="558" y="456"/>
                </a:lnTo>
                <a:lnTo>
                  <a:pt x="540" y="462"/>
                </a:lnTo>
                <a:lnTo>
                  <a:pt x="540" y="468"/>
                </a:lnTo>
                <a:lnTo>
                  <a:pt x="540" y="474"/>
                </a:lnTo>
                <a:lnTo>
                  <a:pt x="522" y="474"/>
                </a:lnTo>
                <a:lnTo>
                  <a:pt x="522" y="468"/>
                </a:lnTo>
                <a:lnTo>
                  <a:pt x="516" y="468"/>
                </a:lnTo>
                <a:lnTo>
                  <a:pt x="522" y="474"/>
                </a:lnTo>
                <a:lnTo>
                  <a:pt x="516" y="474"/>
                </a:lnTo>
                <a:lnTo>
                  <a:pt x="504" y="480"/>
                </a:lnTo>
                <a:lnTo>
                  <a:pt x="510" y="474"/>
                </a:lnTo>
                <a:lnTo>
                  <a:pt x="504" y="480"/>
                </a:lnTo>
                <a:lnTo>
                  <a:pt x="498" y="474"/>
                </a:lnTo>
                <a:lnTo>
                  <a:pt x="492" y="480"/>
                </a:lnTo>
                <a:lnTo>
                  <a:pt x="480" y="486"/>
                </a:lnTo>
                <a:lnTo>
                  <a:pt x="480" y="492"/>
                </a:lnTo>
                <a:lnTo>
                  <a:pt x="474" y="492"/>
                </a:lnTo>
                <a:lnTo>
                  <a:pt x="468" y="492"/>
                </a:lnTo>
                <a:lnTo>
                  <a:pt x="462" y="492"/>
                </a:lnTo>
                <a:lnTo>
                  <a:pt x="438" y="510"/>
                </a:lnTo>
                <a:lnTo>
                  <a:pt x="432" y="516"/>
                </a:lnTo>
                <a:lnTo>
                  <a:pt x="438" y="516"/>
                </a:lnTo>
                <a:lnTo>
                  <a:pt x="432" y="516"/>
                </a:lnTo>
                <a:lnTo>
                  <a:pt x="426" y="516"/>
                </a:lnTo>
                <a:lnTo>
                  <a:pt x="432" y="522"/>
                </a:lnTo>
                <a:lnTo>
                  <a:pt x="426" y="522"/>
                </a:lnTo>
                <a:lnTo>
                  <a:pt x="426" y="528"/>
                </a:lnTo>
                <a:lnTo>
                  <a:pt x="426" y="546"/>
                </a:lnTo>
                <a:lnTo>
                  <a:pt x="426" y="558"/>
                </a:lnTo>
                <a:lnTo>
                  <a:pt x="426" y="570"/>
                </a:lnTo>
                <a:lnTo>
                  <a:pt x="420" y="564"/>
                </a:lnTo>
                <a:lnTo>
                  <a:pt x="426" y="570"/>
                </a:lnTo>
                <a:lnTo>
                  <a:pt x="408" y="582"/>
                </a:lnTo>
                <a:lnTo>
                  <a:pt x="390" y="612"/>
                </a:lnTo>
                <a:lnTo>
                  <a:pt x="366" y="630"/>
                </a:lnTo>
                <a:lnTo>
                  <a:pt x="366" y="624"/>
                </a:lnTo>
                <a:lnTo>
                  <a:pt x="372" y="624"/>
                </a:lnTo>
                <a:lnTo>
                  <a:pt x="384" y="618"/>
                </a:lnTo>
                <a:lnTo>
                  <a:pt x="384" y="612"/>
                </a:lnTo>
                <a:lnTo>
                  <a:pt x="390" y="600"/>
                </a:lnTo>
                <a:lnTo>
                  <a:pt x="384" y="600"/>
                </a:lnTo>
                <a:lnTo>
                  <a:pt x="384" y="594"/>
                </a:lnTo>
                <a:lnTo>
                  <a:pt x="384" y="606"/>
                </a:lnTo>
                <a:lnTo>
                  <a:pt x="378" y="606"/>
                </a:lnTo>
                <a:lnTo>
                  <a:pt x="378" y="612"/>
                </a:lnTo>
                <a:lnTo>
                  <a:pt x="372" y="618"/>
                </a:lnTo>
                <a:lnTo>
                  <a:pt x="366" y="624"/>
                </a:lnTo>
                <a:lnTo>
                  <a:pt x="366" y="630"/>
                </a:lnTo>
                <a:lnTo>
                  <a:pt x="360" y="648"/>
                </a:lnTo>
                <a:lnTo>
                  <a:pt x="348" y="654"/>
                </a:lnTo>
                <a:lnTo>
                  <a:pt x="342" y="654"/>
                </a:lnTo>
                <a:lnTo>
                  <a:pt x="342" y="648"/>
                </a:lnTo>
                <a:lnTo>
                  <a:pt x="348" y="642"/>
                </a:lnTo>
                <a:lnTo>
                  <a:pt x="342" y="636"/>
                </a:lnTo>
                <a:lnTo>
                  <a:pt x="336" y="630"/>
                </a:lnTo>
                <a:lnTo>
                  <a:pt x="330" y="624"/>
                </a:lnTo>
                <a:lnTo>
                  <a:pt x="324" y="618"/>
                </a:lnTo>
                <a:lnTo>
                  <a:pt x="318" y="612"/>
                </a:lnTo>
                <a:lnTo>
                  <a:pt x="306" y="606"/>
                </a:lnTo>
                <a:lnTo>
                  <a:pt x="300" y="612"/>
                </a:lnTo>
                <a:lnTo>
                  <a:pt x="300" y="606"/>
                </a:lnTo>
                <a:lnTo>
                  <a:pt x="288" y="594"/>
                </a:lnTo>
                <a:lnTo>
                  <a:pt x="282" y="594"/>
                </a:lnTo>
                <a:lnTo>
                  <a:pt x="282" y="600"/>
                </a:lnTo>
                <a:lnTo>
                  <a:pt x="276" y="600"/>
                </a:lnTo>
                <a:lnTo>
                  <a:pt x="306" y="564"/>
                </a:lnTo>
                <a:lnTo>
                  <a:pt x="318" y="558"/>
                </a:lnTo>
                <a:lnTo>
                  <a:pt x="324" y="552"/>
                </a:lnTo>
                <a:lnTo>
                  <a:pt x="336" y="546"/>
                </a:lnTo>
                <a:lnTo>
                  <a:pt x="342" y="534"/>
                </a:lnTo>
                <a:lnTo>
                  <a:pt x="336" y="522"/>
                </a:lnTo>
                <a:lnTo>
                  <a:pt x="336" y="516"/>
                </a:lnTo>
                <a:lnTo>
                  <a:pt x="324" y="522"/>
                </a:lnTo>
                <a:lnTo>
                  <a:pt x="330" y="492"/>
                </a:lnTo>
                <a:lnTo>
                  <a:pt x="324" y="492"/>
                </a:lnTo>
                <a:lnTo>
                  <a:pt x="318" y="492"/>
                </a:lnTo>
                <a:lnTo>
                  <a:pt x="312" y="492"/>
                </a:lnTo>
                <a:lnTo>
                  <a:pt x="306" y="468"/>
                </a:lnTo>
                <a:lnTo>
                  <a:pt x="306" y="462"/>
                </a:lnTo>
                <a:lnTo>
                  <a:pt x="300" y="462"/>
                </a:lnTo>
                <a:lnTo>
                  <a:pt x="294" y="462"/>
                </a:lnTo>
                <a:lnTo>
                  <a:pt x="288" y="462"/>
                </a:lnTo>
                <a:lnTo>
                  <a:pt x="270" y="462"/>
                </a:lnTo>
                <a:lnTo>
                  <a:pt x="270" y="444"/>
                </a:lnTo>
                <a:lnTo>
                  <a:pt x="264" y="426"/>
                </a:lnTo>
                <a:lnTo>
                  <a:pt x="270" y="426"/>
                </a:lnTo>
                <a:lnTo>
                  <a:pt x="264" y="420"/>
                </a:lnTo>
                <a:lnTo>
                  <a:pt x="270" y="408"/>
                </a:lnTo>
                <a:lnTo>
                  <a:pt x="276" y="396"/>
                </a:lnTo>
                <a:lnTo>
                  <a:pt x="270" y="384"/>
                </a:lnTo>
                <a:lnTo>
                  <a:pt x="264" y="378"/>
                </a:lnTo>
                <a:lnTo>
                  <a:pt x="258" y="372"/>
                </a:lnTo>
                <a:lnTo>
                  <a:pt x="264" y="360"/>
                </a:lnTo>
                <a:lnTo>
                  <a:pt x="228" y="360"/>
                </a:lnTo>
                <a:lnTo>
                  <a:pt x="228" y="348"/>
                </a:lnTo>
                <a:lnTo>
                  <a:pt x="222" y="342"/>
                </a:lnTo>
                <a:lnTo>
                  <a:pt x="228" y="342"/>
                </a:lnTo>
                <a:lnTo>
                  <a:pt x="228" y="318"/>
                </a:lnTo>
                <a:lnTo>
                  <a:pt x="216" y="318"/>
                </a:lnTo>
                <a:lnTo>
                  <a:pt x="204" y="318"/>
                </a:lnTo>
                <a:lnTo>
                  <a:pt x="198" y="312"/>
                </a:lnTo>
                <a:lnTo>
                  <a:pt x="186" y="306"/>
                </a:lnTo>
                <a:lnTo>
                  <a:pt x="180" y="300"/>
                </a:lnTo>
                <a:lnTo>
                  <a:pt x="162" y="300"/>
                </a:lnTo>
                <a:lnTo>
                  <a:pt x="150" y="288"/>
                </a:lnTo>
                <a:lnTo>
                  <a:pt x="144" y="276"/>
                </a:lnTo>
                <a:lnTo>
                  <a:pt x="144" y="252"/>
                </a:lnTo>
                <a:lnTo>
                  <a:pt x="120" y="252"/>
                </a:lnTo>
                <a:lnTo>
                  <a:pt x="102" y="270"/>
                </a:lnTo>
                <a:lnTo>
                  <a:pt x="96" y="270"/>
                </a:lnTo>
                <a:lnTo>
                  <a:pt x="90" y="276"/>
                </a:lnTo>
                <a:lnTo>
                  <a:pt x="72" y="270"/>
                </a:lnTo>
                <a:lnTo>
                  <a:pt x="54" y="270"/>
                </a:lnTo>
                <a:lnTo>
                  <a:pt x="54" y="246"/>
                </a:lnTo>
                <a:lnTo>
                  <a:pt x="42" y="258"/>
                </a:lnTo>
                <a:lnTo>
                  <a:pt x="30" y="258"/>
                </a:lnTo>
                <a:lnTo>
                  <a:pt x="24" y="246"/>
                </a:lnTo>
                <a:lnTo>
                  <a:pt x="12" y="246"/>
                </a:lnTo>
                <a:lnTo>
                  <a:pt x="12" y="240"/>
                </a:lnTo>
                <a:lnTo>
                  <a:pt x="6" y="228"/>
                </a:lnTo>
                <a:lnTo>
                  <a:pt x="0" y="222"/>
                </a:lnTo>
                <a:lnTo>
                  <a:pt x="0" y="216"/>
                </a:lnTo>
                <a:lnTo>
                  <a:pt x="0" y="210"/>
                </a:lnTo>
                <a:lnTo>
                  <a:pt x="0" y="204"/>
                </a:lnTo>
                <a:lnTo>
                  <a:pt x="12" y="198"/>
                </a:lnTo>
                <a:lnTo>
                  <a:pt x="12" y="192"/>
                </a:lnTo>
                <a:lnTo>
                  <a:pt x="18" y="174"/>
                </a:lnTo>
                <a:lnTo>
                  <a:pt x="30" y="162"/>
                </a:lnTo>
                <a:lnTo>
                  <a:pt x="48" y="162"/>
                </a:lnTo>
                <a:lnTo>
                  <a:pt x="54" y="156"/>
                </a:lnTo>
                <a:lnTo>
                  <a:pt x="60" y="156"/>
                </a:lnTo>
                <a:lnTo>
                  <a:pt x="60" y="162"/>
                </a:lnTo>
                <a:lnTo>
                  <a:pt x="66" y="156"/>
                </a:lnTo>
                <a:lnTo>
                  <a:pt x="78" y="108"/>
                </a:lnTo>
                <a:lnTo>
                  <a:pt x="72" y="96"/>
                </a:lnTo>
                <a:lnTo>
                  <a:pt x="66" y="90"/>
                </a:lnTo>
                <a:lnTo>
                  <a:pt x="66" y="78"/>
                </a:lnTo>
                <a:lnTo>
                  <a:pt x="72" y="78"/>
                </a:lnTo>
                <a:lnTo>
                  <a:pt x="78" y="78"/>
                </a:lnTo>
                <a:lnTo>
                  <a:pt x="78" y="72"/>
                </a:lnTo>
                <a:lnTo>
                  <a:pt x="66" y="66"/>
                </a:lnTo>
                <a:lnTo>
                  <a:pt x="66" y="60"/>
                </a:lnTo>
                <a:lnTo>
                  <a:pt x="96" y="60"/>
                </a:lnTo>
                <a:lnTo>
                  <a:pt x="96" y="54"/>
                </a:lnTo>
                <a:lnTo>
                  <a:pt x="102" y="60"/>
                </a:lnTo>
                <a:lnTo>
                  <a:pt x="108" y="54"/>
                </a:lnTo>
                <a:lnTo>
                  <a:pt x="114" y="60"/>
                </a:lnTo>
                <a:lnTo>
                  <a:pt x="114" y="66"/>
                </a:lnTo>
                <a:lnTo>
                  <a:pt x="120" y="66"/>
                </a:lnTo>
                <a:lnTo>
                  <a:pt x="126" y="72"/>
                </a:lnTo>
                <a:lnTo>
                  <a:pt x="138" y="72"/>
                </a:lnTo>
                <a:lnTo>
                  <a:pt x="144" y="78"/>
                </a:lnTo>
                <a:lnTo>
                  <a:pt x="150" y="66"/>
                </a:lnTo>
                <a:lnTo>
                  <a:pt x="162" y="60"/>
                </a:lnTo>
                <a:lnTo>
                  <a:pt x="168" y="54"/>
                </a:lnTo>
                <a:lnTo>
                  <a:pt x="174" y="54"/>
                </a:lnTo>
                <a:lnTo>
                  <a:pt x="174" y="48"/>
                </a:lnTo>
                <a:lnTo>
                  <a:pt x="168" y="42"/>
                </a:lnTo>
                <a:lnTo>
                  <a:pt x="162" y="24"/>
                </a:lnTo>
                <a:lnTo>
                  <a:pt x="150" y="12"/>
                </a:lnTo>
                <a:lnTo>
                  <a:pt x="156" y="18"/>
                </a:lnTo>
                <a:lnTo>
                  <a:pt x="162" y="18"/>
                </a:lnTo>
                <a:lnTo>
                  <a:pt x="168" y="24"/>
                </a:lnTo>
                <a:lnTo>
                  <a:pt x="180" y="18"/>
                </a:lnTo>
                <a:lnTo>
                  <a:pt x="186" y="24"/>
                </a:lnTo>
                <a:lnTo>
                  <a:pt x="186" y="18"/>
                </a:lnTo>
                <a:lnTo>
                  <a:pt x="192" y="18"/>
                </a:lnTo>
                <a:lnTo>
                  <a:pt x="204" y="18"/>
                </a:lnTo>
                <a:lnTo>
                  <a:pt x="210" y="12"/>
                </a:lnTo>
                <a:lnTo>
                  <a:pt x="216" y="12"/>
                </a:lnTo>
                <a:lnTo>
                  <a:pt x="222" y="0"/>
                </a:lnTo>
                <a:lnTo>
                  <a:pt x="234" y="0"/>
                </a:lnTo>
                <a:lnTo>
                  <a:pt x="234" y="12"/>
                </a:lnTo>
                <a:lnTo>
                  <a:pt x="240" y="12"/>
                </a:lnTo>
                <a:lnTo>
                  <a:pt x="240" y="24"/>
                </a:lnTo>
                <a:lnTo>
                  <a:pt x="240" y="30"/>
                </a:lnTo>
                <a:lnTo>
                  <a:pt x="234" y="42"/>
                </a:lnTo>
                <a:lnTo>
                  <a:pt x="240" y="48"/>
                </a:lnTo>
                <a:lnTo>
                  <a:pt x="240" y="54"/>
                </a:lnTo>
                <a:lnTo>
                  <a:pt x="246" y="66"/>
                </a:lnTo>
                <a:lnTo>
                  <a:pt x="252" y="66"/>
                </a:lnTo>
                <a:lnTo>
                  <a:pt x="258" y="66"/>
                </a:lnTo>
                <a:lnTo>
                  <a:pt x="264" y="60"/>
                </a:lnTo>
                <a:lnTo>
                  <a:pt x="270" y="60"/>
                </a:lnTo>
                <a:lnTo>
                  <a:pt x="276" y="60"/>
                </a:lnTo>
                <a:lnTo>
                  <a:pt x="282" y="54"/>
                </a:lnTo>
                <a:lnTo>
                  <a:pt x="294" y="54"/>
                </a:lnTo>
                <a:lnTo>
                  <a:pt x="306" y="54"/>
                </a:lnTo>
                <a:lnTo>
                  <a:pt x="300" y="48"/>
                </a:lnTo>
                <a:lnTo>
                  <a:pt x="300" y="42"/>
                </a:lnTo>
                <a:lnTo>
                  <a:pt x="306" y="48"/>
                </a:lnTo>
                <a:lnTo>
                  <a:pt x="318" y="42"/>
                </a:lnTo>
                <a:lnTo>
                  <a:pt x="324" y="48"/>
                </a:lnTo>
                <a:lnTo>
                  <a:pt x="336" y="54"/>
                </a:lnTo>
                <a:lnTo>
                  <a:pt x="342" y="48"/>
                </a:lnTo>
                <a:lnTo>
                  <a:pt x="354" y="48"/>
                </a:lnTo>
                <a:lnTo>
                  <a:pt x="360" y="42"/>
                </a:lnTo>
                <a:lnTo>
                  <a:pt x="366" y="30"/>
                </a:lnTo>
                <a:lnTo>
                  <a:pt x="372" y="18"/>
                </a:lnTo>
                <a:lnTo>
                  <a:pt x="378" y="18"/>
                </a:lnTo>
                <a:lnTo>
                  <a:pt x="378" y="12"/>
                </a:lnTo>
                <a:lnTo>
                  <a:pt x="384" y="24"/>
                </a:lnTo>
                <a:lnTo>
                  <a:pt x="384" y="36"/>
                </a:lnTo>
                <a:lnTo>
                  <a:pt x="390" y="48"/>
                </a:lnTo>
                <a:lnTo>
                  <a:pt x="396" y="54"/>
                </a:lnTo>
                <a:lnTo>
                  <a:pt x="402" y="60"/>
                </a:lnTo>
                <a:lnTo>
                  <a:pt x="402" y="66"/>
                </a:lnTo>
                <a:lnTo>
                  <a:pt x="384" y="90"/>
                </a:lnTo>
                <a:lnTo>
                  <a:pt x="372" y="96"/>
                </a:lnTo>
                <a:lnTo>
                  <a:pt x="372" y="108"/>
                </a:lnTo>
                <a:lnTo>
                  <a:pt x="360" y="114"/>
                </a:lnTo>
                <a:lnTo>
                  <a:pt x="366" y="114"/>
                </a:lnTo>
                <a:lnTo>
                  <a:pt x="390" y="102"/>
                </a:lnTo>
                <a:lnTo>
                  <a:pt x="390" y="108"/>
                </a:lnTo>
                <a:lnTo>
                  <a:pt x="390" y="120"/>
                </a:lnTo>
                <a:lnTo>
                  <a:pt x="384" y="114"/>
                </a:lnTo>
                <a:lnTo>
                  <a:pt x="378" y="120"/>
                </a:lnTo>
                <a:lnTo>
                  <a:pt x="378" y="126"/>
                </a:lnTo>
                <a:lnTo>
                  <a:pt x="384" y="120"/>
                </a:lnTo>
                <a:lnTo>
                  <a:pt x="384" y="126"/>
                </a:lnTo>
                <a:lnTo>
                  <a:pt x="390" y="132"/>
                </a:lnTo>
                <a:lnTo>
                  <a:pt x="384" y="126"/>
                </a:lnTo>
                <a:lnTo>
                  <a:pt x="384" y="120"/>
                </a:lnTo>
                <a:lnTo>
                  <a:pt x="390" y="126"/>
                </a:lnTo>
                <a:lnTo>
                  <a:pt x="390" y="120"/>
                </a:lnTo>
                <a:lnTo>
                  <a:pt x="396" y="120"/>
                </a:lnTo>
                <a:lnTo>
                  <a:pt x="414" y="114"/>
                </a:lnTo>
                <a:lnTo>
                  <a:pt x="414" y="132"/>
                </a:lnTo>
                <a:lnTo>
                  <a:pt x="414" y="120"/>
                </a:lnTo>
                <a:lnTo>
                  <a:pt x="420" y="120"/>
                </a:lnTo>
                <a:lnTo>
                  <a:pt x="426" y="114"/>
                </a:lnTo>
                <a:lnTo>
                  <a:pt x="432" y="114"/>
                </a:lnTo>
                <a:lnTo>
                  <a:pt x="426" y="114"/>
                </a:lnTo>
                <a:lnTo>
                  <a:pt x="432" y="102"/>
                </a:lnTo>
                <a:lnTo>
                  <a:pt x="444" y="96"/>
                </a:lnTo>
                <a:lnTo>
                  <a:pt x="444" y="102"/>
                </a:lnTo>
                <a:lnTo>
                  <a:pt x="444" y="96"/>
                </a:lnTo>
                <a:lnTo>
                  <a:pt x="456" y="96"/>
                </a:lnTo>
                <a:lnTo>
                  <a:pt x="456" y="102"/>
                </a:lnTo>
                <a:lnTo>
                  <a:pt x="456" y="96"/>
                </a:lnTo>
                <a:lnTo>
                  <a:pt x="462" y="102"/>
                </a:lnTo>
                <a:lnTo>
                  <a:pt x="468" y="102"/>
                </a:lnTo>
                <a:lnTo>
                  <a:pt x="468" y="108"/>
                </a:lnTo>
                <a:lnTo>
                  <a:pt x="474" y="108"/>
                </a:lnTo>
                <a:lnTo>
                  <a:pt x="480" y="108"/>
                </a:lnTo>
                <a:lnTo>
                  <a:pt x="480" y="114"/>
                </a:lnTo>
                <a:lnTo>
                  <a:pt x="480" y="108"/>
                </a:lnTo>
                <a:lnTo>
                  <a:pt x="480" y="114"/>
                </a:lnTo>
                <a:lnTo>
                  <a:pt x="486" y="114"/>
                </a:lnTo>
                <a:lnTo>
                  <a:pt x="492" y="108"/>
                </a:lnTo>
                <a:lnTo>
                  <a:pt x="486" y="114"/>
                </a:lnTo>
                <a:lnTo>
                  <a:pt x="492" y="120"/>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443" name="Freeform 442">
            <a:hlinkClick xmlns:r="http://schemas.openxmlformats.org/officeDocument/2006/relationships" r:id="rId96" tooltip="Australia - 43,675"/>
          </xdr:cNvPr>
          <xdr:cNvSpPr>
            <a:spLocks/>
          </xdr:cNvSpPr>
        </xdr:nvSpPr>
        <xdr:spPr bwMode="auto">
          <a:xfrm>
            <a:off x="6036" y="2394"/>
            <a:ext cx="66" cy="48"/>
          </a:xfrm>
          <a:custGeom>
            <a:avLst/>
            <a:gdLst/>
            <a:ahLst/>
            <a:cxnLst>
              <a:cxn ang="0">
                <a:pos x="36" y="12"/>
              </a:cxn>
              <a:cxn ang="0">
                <a:pos x="60" y="0"/>
              </a:cxn>
              <a:cxn ang="0">
                <a:pos x="66" y="6"/>
              </a:cxn>
              <a:cxn ang="0">
                <a:pos x="66" y="24"/>
              </a:cxn>
              <a:cxn ang="0">
                <a:pos x="60" y="24"/>
              </a:cxn>
              <a:cxn ang="0">
                <a:pos x="54" y="36"/>
              </a:cxn>
              <a:cxn ang="0">
                <a:pos x="60" y="36"/>
              </a:cxn>
              <a:cxn ang="0">
                <a:pos x="60" y="42"/>
              </a:cxn>
              <a:cxn ang="0">
                <a:pos x="54" y="42"/>
              </a:cxn>
              <a:cxn ang="0">
                <a:pos x="54" y="36"/>
              </a:cxn>
              <a:cxn ang="0">
                <a:pos x="60" y="42"/>
              </a:cxn>
              <a:cxn ang="0">
                <a:pos x="54" y="36"/>
              </a:cxn>
              <a:cxn ang="0">
                <a:pos x="48" y="42"/>
              </a:cxn>
              <a:cxn ang="0">
                <a:pos x="48" y="36"/>
              </a:cxn>
              <a:cxn ang="0">
                <a:pos x="48" y="42"/>
              </a:cxn>
              <a:cxn ang="0">
                <a:pos x="42" y="42"/>
              </a:cxn>
              <a:cxn ang="0">
                <a:pos x="36" y="48"/>
              </a:cxn>
              <a:cxn ang="0">
                <a:pos x="24" y="48"/>
              </a:cxn>
              <a:cxn ang="0">
                <a:pos x="30" y="42"/>
              </a:cxn>
              <a:cxn ang="0">
                <a:pos x="24" y="42"/>
              </a:cxn>
              <a:cxn ang="0">
                <a:pos x="18" y="36"/>
              </a:cxn>
              <a:cxn ang="0">
                <a:pos x="12" y="30"/>
              </a:cxn>
              <a:cxn ang="0">
                <a:pos x="18" y="30"/>
              </a:cxn>
              <a:cxn ang="0">
                <a:pos x="6" y="12"/>
              </a:cxn>
              <a:cxn ang="0">
                <a:pos x="0" y="6"/>
              </a:cxn>
              <a:cxn ang="0">
                <a:pos x="6" y="0"/>
              </a:cxn>
              <a:cxn ang="0">
                <a:pos x="36" y="12"/>
              </a:cxn>
            </a:cxnLst>
            <a:rect l="0" t="0" r="r" b="b"/>
            <a:pathLst>
              <a:path w="66" h="48">
                <a:moveTo>
                  <a:pt x="36" y="12"/>
                </a:moveTo>
                <a:lnTo>
                  <a:pt x="60" y="0"/>
                </a:lnTo>
                <a:lnTo>
                  <a:pt x="66" y="6"/>
                </a:lnTo>
                <a:lnTo>
                  <a:pt x="66" y="24"/>
                </a:lnTo>
                <a:lnTo>
                  <a:pt x="60" y="24"/>
                </a:lnTo>
                <a:lnTo>
                  <a:pt x="54" y="36"/>
                </a:lnTo>
                <a:lnTo>
                  <a:pt x="60" y="36"/>
                </a:lnTo>
                <a:lnTo>
                  <a:pt x="60" y="42"/>
                </a:lnTo>
                <a:lnTo>
                  <a:pt x="54" y="42"/>
                </a:lnTo>
                <a:lnTo>
                  <a:pt x="54" y="36"/>
                </a:lnTo>
                <a:lnTo>
                  <a:pt x="60" y="42"/>
                </a:lnTo>
                <a:lnTo>
                  <a:pt x="54" y="36"/>
                </a:lnTo>
                <a:lnTo>
                  <a:pt x="48" y="42"/>
                </a:lnTo>
                <a:lnTo>
                  <a:pt x="48" y="36"/>
                </a:lnTo>
                <a:lnTo>
                  <a:pt x="48" y="42"/>
                </a:lnTo>
                <a:lnTo>
                  <a:pt x="42" y="42"/>
                </a:lnTo>
                <a:lnTo>
                  <a:pt x="36" y="48"/>
                </a:lnTo>
                <a:lnTo>
                  <a:pt x="24" y="48"/>
                </a:lnTo>
                <a:lnTo>
                  <a:pt x="30" y="42"/>
                </a:lnTo>
                <a:lnTo>
                  <a:pt x="24" y="42"/>
                </a:lnTo>
                <a:lnTo>
                  <a:pt x="18" y="36"/>
                </a:lnTo>
                <a:lnTo>
                  <a:pt x="12" y="30"/>
                </a:lnTo>
                <a:lnTo>
                  <a:pt x="18" y="30"/>
                </a:lnTo>
                <a:lnTo>
                  <a:pt x="6" y="12"/>
                </a:lnTo>
                <a:lnTo>
                  <a:pt x="0" y="6"/>
                </a:lnTo>
                <a:lnTo>
                  <a:pt x="6" y="0"/>
                </a:lnTo>
                <a:lnTo>
                  <a:pt x="36" y="12"/>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444" name="Freeform 443">
            <a:hlinkClick xmlns:r="http://schemas.openxmlformats.org/officeDocument/2006/relationships" r:id="rId96" tooltip="Australia - 43,675"/>
          </xdr:cNvPr>
          <xdr:cNvSpPr>
            <a:spLocks/>
          </xdr:cNvSpPr>
        </xdr:nvSpPr>
        <xdr:spPr bwMode="auto">
          <a:xfrm>
            <a:off x="5508" y="1890"/>
            <a:ext cx="684" cy="480"/>
          </a:xfrm>
          <a:custGeom>
            <a:avLst/>
            <a:gdLst/>
            <a:ahLst/>
            <a:cxnLst>
              <a:cxn ang="0">
                <a:pos x="666" y="360"/>
              </a:cxn>
              <a:cxn ang="0">
                <a:pos x="636" y="402"/>
              </a:cxn>
              <a:cxn ang="0">
                <a:pos x="624" y="450"/>
              </a:cxn>
              <a:cxn ang="0">
                <a:pos x="564" y="474"/>
              </a:cxn>
              <a:cxn ang="0">
                <a:pos x="546" y="462"/>
              </a:cxn>
              <a:cxn ang="0">
                <a:pos x="534" y="462"/>
              </a:cxn>
              <a:cxn ang="0">
                <a:pos x="480" y="468"/>
              </a:cxn>
              <a:cxn ang="0">
                <a:pos x="438" y="420"/>
              </a:cxn>
              <a:cxn ang="0">
                <a:pos x="444" y="414"/>
              </a:cxn>
              <a:cxn ang="0">
                <a:pos x="414" y="408"/>
              </a:cxn>
              <a:cxn ang="0">
                <a:pos x="414" y="384"/>
              </a:cxn>
              <a:cxn ang="0">
                <a:pos x="408" y="378"/>
              </a:cxn>
              <a:cxn ang="0">
                <a:pos x="384" y="402"/>
              </a:cxn>
              <a:cxn ang="0">
                <a:pos x="372" y="390"/>
              </a:cxn>
              <a:cxn ang="0">
                <a:pos x="354" y="366"/>
              </a:cxn>
              <a:cxn ang="0">
                <a:pos x="300" y="348"/>
              </a:cxn>
              <a:cxn ang="0">
                <a:pos x="186" y="372"/>
              </a:cxn>
              <a:cxn ang="0">
                <a:pos x="114" y="390"/>
              </a:cxn>
              <a:cxn ang="0">
                <a:pos x="72" y="408"/>
              </a:cxn>
              <a:cxn ang="0">
                <a:pos x="30" y="384"/>
              </a:cxn>
              <a:cxn ang="0">
                <a:pos x="42" y="372"/>
              </a:cxn>
              <a:cxn ang="0">
                <a:pos x="18" y="294"/>
              </a:cxn>
              <a:cxn ang="0">
                <a:pos x="0" y="252"/>
              </a:cxn>
              <a:cxn ang="0">
                <a:pos x="12" y="264"/>
              </a:cxn>
              <a:cxn ang="0">
                <a:pos x="12" y="216"/>
              </a:cxn>
              <a:cxn ang="0">
                <a:pos x="18" y="198"/>
              </a:cxn>
              <a:cxn ang="0">
                <a:pos x="84" y="162"/>
              </a:cxn>
              <a:cxn ang="0">
                <a:pos x="138" y="138"/>
              </a:cxn>
              <a:cxn ang="0">
                <a:pos x="162" y="96"/>
              </a:cxn>
              <a:cxn ang="0">
                <a:pos x="180" y="108"/>
              </a:cxn>
              <a:cxn ang="0">
                <a:pos x="180" y="90"/>
              </a:cxn>
              <a:cxn ang="0">
                <a:pos x="186" y="84"/>
              </a:cxn>
              <a:cxn ang="0">
                <a:pos x="204" y="72"/>
              </a:cxn>
              <a:cxn ang="0">
                <a:pos x="210" y="60"/>
              </a:cxn>
              <a:cxn ang="0">
                <a:pos x="216" y="54"/>
              </a:cxn>
              <a:cxn ang="0">
                <a:pos x="240" y="54"/>
              </a:cxn>
              <a:cxn ang="0">
                <a:pos x="252" y="72"/>
              </a:cxn>
              <a:cxn ang="0">
                <a:pos x="270" y="72"/>
              </a:cxn>
              <a:cxn ang="0">
                <a:pos x="276" y="66"/>
              </a:cxn>
              <a:cxn ang="0">
                <a:pos x="282" y="48"/>
              </a:cxn>
              <a:cxn ang="0">
                <a:pos x="300" y="30"/>
              </a:cxn>
              <a:cxn ang="0">
                <a:pos x="330" y="24"/>
              </a:cxn>
              <a:cxn ang="0">
                <a:pos x="312" y="6"/>
              </a:cxn>
              <a:cxn ang="0">
                <a:pos x="330" y="12"/>
              </a:cxn>
              <a:cxn ang="0">
                <a:pos x="348" y="18"/>
              </a:cxn>
              <a:cxn ang="0">
                <a:pos x="384" y="18"/>
              </a:cxn>
              <a:cxn ang="0">
                <a:pos x="396" y="18"/>
              </a:cxn>
              <a:cxn ang="0">
                <a:pos x="390" y="42"/>
              </a:cxn>
              <a:cxn ang="0">
                <a:pos x="372" y="66"/>
              </a:cxn>
              <a:cxn ang="0">
                <a:pos x="438" y="102"/>
              </a:cxn>
              <a:cxn ang="0">
                <a:pos x="480" y="72"/>
              </a:cxn>
              <a:cxn ang="0">
                <a:pos x="486" y="36"/>
              </a:cxn>
              <a:cxn ang="0">
                <a:pos x="486" y="0"/>
              </a:cxn>
              <a:cxn ang="0">
                <a:pos x="498" y="6"/>
              </a:cxn>
              <a:cxn ang="0">
                <a:pos x="510" y="36"/>
              </a:cxn>
              <a:cxn ang="0">
                <a:pos x="534" y="66"/>
              </a:cxn>
              <a:cxn ang="0">
                <a:pos x="558" y="114"/>
              </a:cxn>
              <a:cxn ang="0">
                <a:pos x="576" y="144"/>
              </a:cxn>
              <a:cxn ang="0">
                <a:pos x="600" y="168"/>
              </a:cxn>
              <a:cxn ang="0">
                <a:pos x="624" y="192"/>
              </a:cxn>
              <a:cxn ang="0">
                <a:pos x="648" y="222"/>
              </a:cxn>
              <a:cxn ang="0">
                <a:pos x="672" y="252"/>
              </a:cxn>
              <a:cxn ang="0">
                <a:pos x="678" y="294"/>
              </a:cxn>
            </a:cxnLst>
            <a:rect l="0" t="0" r="r" b="b"/>
            <a:pathLst>
              <a:path w="684" h="480">
                <a:moveTo>
                  <a:pt x="678" y="294"/>
                </a:moveTo>
                <a:lnTo>
                  <a:pt x="684" y="306"/>
                </a:lnTo>
                <a:lnTo>
                  <a:pt x="678" y="312"/>
                </a:lnTo>
                <a:lnTo>
                  <a:pt x="666" y="354"/>
                </a:lnTo>
                <a:lnTo>
                  <a:pt x="666" y="360"/>
                </a:lnTo>
                <a:lnTo>
                  <a:pt x="666" y="366"/>
                </a:lnTo>
                <a:lnTo>
                  <a:pt x="648" y="378"/>
                </a:lnTo>
                <a:lnTo>
                  <a:pt x="642" y="390"/>
                </a:lnTo>
                <a:lnTo>
                  <a:pt x="642" y="396"/>
                </a:lnTo>
                <a:lnTo>
                  <a:pt x="636" y="402"/>
                </a:lnTo>
                <a:lnTo>
                  <a:pt x="636" y="408"/>
                </a:lnTo>
                <a:lnTo>
                  <a:pt x="630" y="408"/>
                </a:lnTo>
                <a:lnTo>
                  <a:pt x="624" y="426"/>
                </a:lnTo>
                <a:lnTo>
                  <a:pt x="618" y="438"/>
                </a:lnTo>
                <a:lnTo>
                  <a:pt x="624" y="450"/>
                </a:lnTo>
                <a:lnTo>
                  <a:pt x="618" y="456"/>
                </a:lnTo>
                <a:lnTo>
                  <a:pt x="582" y="462"/>
                </a:lnTo>
                <a:lnTo>
                  <a:pt x="570" y="474"/>
                </a:lnTo>
                <a:lnTo>
                  <a:pt x="558" y="474"/>
                </a:lnTo>
                <a:lnTo>
                  <a:pt x="564" y="474"/>
                </a:lnTo>
                <a:lnTo>
                  <a:pt x="558" y="480"/>
                </a:lnTo>
                <a:lnTo>
                  <a:pt x="558" y="474"/>
                </a:lnTo>
                <a:lnTo>
                  <a:pt x="552" y="474"/>
                </a:lnTo>
                <a:lnTo>
                  <a:pt x="546" y="468"/>
                </a:lnTo>
                <a:lnTo>
                  <a:pt x="546" y="462"/>
                </a:lnTo>
                <a:lnTo>
                  <a:pt x="534" y="468"/>
                </a:lnTo>
                <a:lnTo>
                  <a:pt x="540" y="462"/>
                </a:lnTo>
                <a:lnTo>
                  <a:pt x="534" y="456"/>
                </a:lnTo>
                <a:lnTo>
                  <a:pt x="528" y="462"/>
                </a:lnTo>
                <a:lnTo>
                  <a:pt x="534" y="462"/>
                </a:lnTo>
                <a:lnTo>
                  <a:pt x="528" y="462"/>
                </a:lnTo>
                <a:lnTo>
                  <a:pt x="510" y="474"/>
                </a:lnTo>
                <a:lnTo>
                  <a:pt x="492" y="468"/>
                </a:lnTo>
                <a:lnTo>
                  <a:pt x="480" y="462"/>
                </a:lnTo>
                <a:lnTo>
                  <a:pt x="480" y="468"/>
                </a:lnTo>
                <a:lnTo>
                  <a:pt x="456" y="456"/>
                </a:lnTo>
                <a:lnTo>
                  <a:pt x="450" y="444"/>
                </a:lnTo>
                <a:lnTo>
                  <a:pt x="450" y="438"/>
                </a:lnTo>
                <a:lnTo>
                  <a:pt x="444" y="426"/>
                </a:lnTo>
                <a:lnTo>
                  <a:pt x="438" y="420"/>
                </a:lnTo>
                <a:lnTo>
                  <a:pt x="444" y="426"/>
                </a:lnTo>
                <a:lnTo>
                  <a:pt x="438" y="420"/>
                </a:lnTo>
                <a:lnTo>
                  <a:pt x="438" y="414"/>
                </a:lnTo>
                <a:lnTo>
                  <a:pt x="438" y="420"/>
                </a:lnTo>
                <a:lnTo>
                  <a:pt x="444" y="414"/>
                </a:lnTo>
                <a:lnTo>
                  <a:pt x="420" y="420"/>
                </a:lnTo>
                <a:lnTo>
                  <a:pt x="426" y="408"/>
                </a:lnTo>
                <a:lnTo>
                  <a:pt x="426" y="402"/>
                </a:lnTo>
                <a:lnTo>
                  <a:pt x="420" y="396"/>
                </a:lnTo>
                <a:lnTo>
                  <a:pt x="414" y="408"/>
                </a:lnTo>
                <a:lnTo>
                  <a:pt x="396" y="414"/>
                </a:lnTo>
                <a:lnTo>
                  <a:pt x="402" y="408"/>
                </a:lnTo>
                <a:lnTo>
                  <a:pt x="408" y="408"/>
                </a:lnTo>
                <a:lnTo>
                  <a:pt x="408" y="396"/>
                </a:lnTo>
                <a:lnTo>
                  <a:pt x="414" y="384"/>
                </a:lnTo>
                <a:lnTo>
                  <a:pt x="414" y="378"/>
                </a:lnTo>
                <a:lnTo>
                  <a:pt x="420" y="378"/>
                </a:lnTo>
                <a:lnTo>
                  <a:pt x="414" y="366"/>
                </a:lnTo>
                <a:lnTo>
                  <a:pt x="414" y="372"/>
                </a:lnTo>
                <a:lnTo>
                  <a:pt x="408" y="378"/>
                </a:lnTo>
                <a:lnTo>
                  <a:pt x="402" y="384"/>
                </a:lnTo>
                <a:lnTo>
                  <a:pt x="390" y="390"/>
                </a:lnTo>
                <a:lnTo>
                  <a:pt x="384" y="402"/>
                </a:lnTo>
                <a:lnTo>
                  <a:pt x="384" y="408"/>
                </a:lnTo>
                <a:lnTo>
                  <a:pt x="384" y="402"/>
                </a:lnTo>
                <a:lnTo>
                  <a:pt x="384" y="408"/>
                </a:lnTo>
                <a:lnTo>
                  <a:pt x="372" y="402"/>
                </a:lnTo>
                <a:lnTo>
                  <a:pt x="372" y="396"/>
                </a:lnTo>
                <a:lnTo>
                  <a:pt x="378" y="402"/>
                </a:lnTo>
                <a:lnTo>
                  <a:pt x="372" y="390"/>
                </a:lnTo>
                <a:lnTo>
                  <a:pt x="366" y="384"/>
                </a:lnTo>
                <a:lnTo>
                  <a:pt x="360" y="378"/>
                </a:lnTo>
                <a:lnTo>
                  <a:pt x="354" y="378"/>
                </a:lnTo>
                <a:lnTo>
                  <a:pt x="354" y="372"/>
                </a:lnTo>
                <a:lnTo>
                  <a:pt x="354" y="366"/>
                </a:lnTo>
                <a:lnTo>
                  <a:pt x="348" y="366"/>
                </a:lnTo>
                <a:lnTo>
                  <a:pt x="342" y="360"/>
                </a:lnTo>
                <a:lnTo>
                  <a:pt x="330" y="360"/>
                </a:lnTo>
                <a:lnTo>
                  <a:pt x="318" y="360"/>
                </a:lnTo>
                <a:lnTo>
                  <a:pt x="300" y="348"/>
                </a:lnTo>
                <a:lnTo>
                  <a:pt x="264" y="354"/>
                </a:lnTo>
                <a:lnTo>
                  <a:pt x="240" y="360"/>
                </a:lnTo>
                <a:lnTo>
                  <a:pt x="216" y="360"/>
                </a:lnTo>
                <a:lnTo>
                  <a:pt x="192" y="372"/>
                </a:lnTo>
                <a:lnTo>
                  <a:pt x="186" y="372"/>
                </a:lnTo>
                <a:lnTo>
                  <a:pt x="174" y="390"/>
                </a:lnTo>
                <a:lnTo>
                  <a:pt x="168" y="390"/>
                </a:lnTo>
                <a:lnTo>
                  <a:pt x="162" y="390"/>
                </a:lnTo>
                <a:lnTo>
                  <a:pt x="150" y="390"/>
                </a:lnTo>
                <a:lnTo>
                  <a:pt x="114" y="390"/>
                </a:lnTo>
                <a:lnTo>
                  <a:pt x="102" y="396"/>
                </a:lnTo>
                <a:lnTo>
                  <a:pt x="96" y="402"/>
                </a:lnTo>
                <a:lnTo>
                  <a:pt x="84" y="408"/>
                </a:lnTo>
                <a:lnTo>
                  <a:pt x="78" y="408"/>
                </a:lnTo>
                <a:lnTo>
                  <a:pt x="72" y="408"/>
                </a:lnTo>
                <a:lnTo>
                  <a:pt x="54" y="408"/>
                </a:lnTo>
                <a:lnTo>
                  <a:pt x="48" y="408"/>
                </a:lnTo>
                <a:lnTo>
                  <a:pt x="36" y="396"/>
                </a:lnTo>
                <a:lnTo>
                  <a:pt x="30" y="396"/>
                </a:lnTo>
                <a:lnTo>
                  <a:pt x="30" y="384"/>
                </a:lnTo>
                <a:lnTo>
                  <a:pt x="36" y="384"/>
                </a:lnTo>
                <a:lnTo>
                  <a:pt x="42" y="378"/>
                </a:lnTo>
                <a:lnTo>
                  <a:pt x="42" y="372"/>
                </a:lnTo>
                <a:lnTo>
                  <a:pt x="42" y="366"/>
                </a:lnTo>
                <a:lnTo>
                  <a:pt x="42" y="372"/>
                </a:lnTo>
                <a:lnTo>
                  <a:pt x="42" y="366"/>
                </a:lnTo>
                <a:lnTo>
                  <a:pt x="42" y="354"/>
                </a:lnTo>
                <a:lnTo>
                  <a:pt x="30" y="330"/>
                </a:lnTo>
                <a:lnTo>
                  <a:pt x="30" y="312"/>
                </a:lnTo>
                <a:lnTo>
                  <a:pt x="18" y="294"/>
                </a:lnTo>
                <a:lnTo>
                  <a:pt x="12" y="276"/>
                </a:lnTo>
                <a:lnTo>
                  <a:pt x="0" y="258"/>
                </a:lnTo>
                <a:lnTo>
                  <a:pt x="6" y="270"/>
                </a:lnTo>
                <a:lnTo>
                  <a:pt x="12" y="264"/>
                </a:lnTo>
                <a:lnTo>
                  <a:pt x="0" y="252"/>
                </a:lnTo>
                <a:lnTo>
                  <a:pt x="6" y="246"/>
                </a:lnTo>
                <a:lnTo>
                  <a:pt x="6" y="252"/>
                </a:lnTo>
                <a:lnTo>
                  <a:pt x="6" y="258"/>
                </a:lnTo>
                <a:lnTo>
                  <a:pt x="12" y="258"/>
                </a:lnTo>
                <a:lnTo>
                  <a:pt x="12" y="264"/>
                </a:lnTo>
                <a:lnTo>
                  <a:pt x="18" y="264"/>
                </a:lnTo>
                <a:lnTo>
                  <a:pt x="18" y="252"/>
                </a:lnTo>
                <a:lnTo>
                  <a:pt x="0" y="228"/>
                </a:lnTo>
                <a:lnTo>
                  <a:pt x="6" y="222"/>
                </a:lnTo>
                <a:lnTo>
                  <a:pt x="12" y="216"/>
                </a:lnTo>
                <a:lnTo>
                  <a:pt x="12" y="204"/>
                </a:lnTo>
                <a:lnTo>
                  <a:pt x="6" y="198"/>
                </a:lnTo>
                <a:lnTo>
                  <a:pt x="12" y="186"/>
                </a:lnTo>
                <a:lnTo>
                  <a:pt x="18" y="186"/>
                </a:lnTo>
                <a:lnTo>
                  <a:pt x="18" y="198"/>
                </a:lnTo>
                <a:lnTo>
                  <a:pt x="24" y="186"/>
                </a:lnTo>
                <a:lnTo>
                  <a:pt x="36" y="180"/>
                </a:lnTo>
                <a:lnTo>
                  <a:pt x="60" y="168"/>
                </a:lnTo>
                <a:lnTo>
                  <a:pt x="78" y="168"/>
                </a:lnTo>
                <a:lnTo>
                  <a:pt x="84" y="162"/>
                </a:lnTo>
                <a:lnTo>
                  <a:pt x="96" y="162"/>
                </a:lnTo>
                <a:lnTo>
                  <a:pt x="96" y="156"/>
                </a:lnTo>
                <a:lnTo>
                  <a:pt x="108" y="156"/>
                </a:lnTo>
                <a:lnTo>
                  <a:pt x="132" y="150"/>
                </a:lnTo>
                <a:lnTo>
                  <a:pt x="138" y="138"/>
                </a:lnTo>
                <a:lnTo>
                  <a:pt x="144" y="132"/>
                </a:lnTo>
                <a:lnTo>
                  <a:pt x="150" y="120"/>
                </a:lnTo>
                <a:lnTo>
                  <a:pt x="150" y="108"/>
                </a:lnTo>
                <a:lnTo>
                  <a:pt x="162" y="102"/>
                </a:lnTo>
                <a:lnTo>
                  <a:pt x="162" y="96"/>
                </a:lnTo>
                <a:lnTo>
                  <a:pt x="168" y="96"/>
                </a:lnTo>
                <a:lnTo>
                  <a:pt x="162" y="96"/>
                </a:lnTo>
                <a:lnTo>
                  <a:pt x="174" y="114"/>
                </a:lnTo>
                <a:lnTo>
                  <a:pt x="174" y="102"/>
                </a:lnTo>
                <a:lnTo>
                  <a:pt x="180" y="108"/>
                </a:lnTo>
                <a:lnTo>
                  <a:pt x="180" y="102"/>
                </a:lnTo>
                <a:lnTo>
                  <a:pt x="174" y="96"/>
                </a:lnTo>
                <a:lnTo>
                  <a:pt x="174" y="90"/>
                </a:lnTo>
                <a:lnTo>
                  <a:pt x="180" y="96"/>
                </a:lnTo>
                <a:lnTo>
                  <a:pt x="180" y="90"/>
                </a:lnTo>
                <a:lnTo>
                  <a:pt x="186" y="96"/>
                </a:lnTo>
                <a:lnTo>
                  <a:pt x="198" y="96"/>
                </a:lnTo>
                <a:lnTo>
                  <a:pt x="186" y="90"/>
                </a:lnTo>
                <a:lnTo>
                  <a:pt x="192" y="84"/>
                </a:lnTo>
                <a:lnTo>
                  <a:pt x="186" y="84"/>
                </a:lnTo>
                <a:lnTo>
                  <a:pt x="192" y="78"/>
                </a:lnTo>
                <a:lnTo>
                  <a:pt x="204" y="78"/>
                </a:lnTo>
                <a:lnTo>
                  <a:pt x="198" y="78"/>
                </a:lnTo>
                <a:lnTo>
                  <a:pt x="198" y="72"/>
                </a:lnTo>
                <a:lnTo>
                  <a:pt x="204" y="72"/>
                </a:lnTo>
                <a:lnTo>
                  <a:pt x="198" y="66"/>
                </a:lnTo>
                <a:lnTo>
                  <a:pt x="204" y="60"/>
                </a:lnTo>
                <a:lnTo>
                  <a:pt x="210" y="60"/>
                </a:lnTo>
                <a:lnTo>
                  <a:pt x="210" y="54"/>
                </a:lnTo>
                <a:lnTo>
                  <a:pt x="210" y="60"/>
                </a:lnTo>
                <a:lnTo>
                  <a:pt x="210" y="66"/>
                </a:lnTo>
                <a:lnTo>
                  <a:pt x="210" y="60"/>
                </a:lnTo>
                <a:lnTo>
                  <a:pt x="216" y="66"/>
                </a:lnTo>
                <a:lnTo>
                  <a:pt x="216" y="60"/>
                </a:lnTo>
                <a:lnTo>
                  <a:pt x="216" y="54"/>
                </a:lnTo>
                <a:lnTo>
                  <a:pt x="222" y="54"/>
                </a:lnTo>
                <a:lnTo>
                  <a:pt x="228" y="54"/>
                </a:lnTo>
                <a:lnTo>
                  <a:pt x="228" y="48"/>
                </a:lnTo>
                <a:lnTo>
                  <a:pt x="234" y="54"/>
                </a:lnTo>
                <a:lnTo>
                  <a:pt x="240" y="54"/>
                </a:lnTo>
                <a:lnTo>
                  <a:pt x="252" y="66"/>
                </a:lnTo>
                <a:lnTo>
                  <a:pt x="252" y="78"/>
                </a:lnTo>
                <a:lnTo>
                  <a:pt x="252" y="72"/>
                </a:lnTo>
                <a:lnTo>
                  <a:pt x="252" y="78"/>
                </a:lnTo>
                <a:lnTo>
                  <a:pt x="252" y="72"/>
                </a:lnTo>
                <a:lnTo>
                  <a:pt x="252" y="66"/>
                </a:lnTo>
                <a:lnTo>
                  <a:pt x="258" y="72"/>
                </a:lnTo>
                <a:lnTo>
                  <a:pt x="258" y="66"/>
                </a:lnTo>
                <a:lnTo>
                  <a:pt x="270" y="66"/>
                </a:lnTo>
                <a:lnTo>
                  <a:pt x="270" y="72"/>
                </a:lnTo>
                <a:lnTo>
                  <a:pt x="270" y="66"/>
                </a:lnTo>
                <a:lnTo>
                  <a:pt x="276" y="72"/>
                </a:lnTo>
                <a:lnTo>
                  <a:pt x="276" y="66"/>
                </a:lnTo>
                <a:lnTo>
                  <a:pt x="282" y="66"/>
                </a:lnTo>
                <a:lnTo>
                  <a:pt x="276" y="66"/>
                </a:lnTo>
                <a:lnTo>
                  <a:pt x="282" y="60"/>
                </a:lnTo>
                <a:lnTo>
                  <a:pt x="276" y="66"/>
                </a:lnTo>
                <a:lnTo>
                  <a:pt x="270" y="60"/>
                </a:lnTo>
                <a:lnTo>
                  <a:pt x="276" y="54"/>
                </a:lnTo>
                <a:lnTo>
                  <a:pt x="282" y="48"/>
                </a:lnTo>
                <a:lnTo>
                  <a:pt x="288" y="42"/>
                </a:lnTo>
                <a:lnTo>
                  <a:pt x="282" y="36"/>
                </a:lnTo>
                <a:lnTo>
                  <a:pt x="294" y="30"/>
                </a:lnTo>
                <a:lnTo>
                  <a:pt x="294" y="24"/>
                </a:lnTo>
                <a:lnTo>
                  <a:pt x="300" y="30"/>
                </a:lnTo>
                <a:lnTo>
                  <a:pt x="294" y="24"/>
                </a:lnTo>
                <a:lnTo>
                  <a:pt x="300" y="24"/>
                </a:lnTo>
                <a:lnTo>
                  <a:pt x="306" y="24"/>
                </a:lnTo>
                <a:lnTo>
                  <a:pt x="324" y="24"/>
                </a:lnTo>
                <a:lnTo>
                  <a:pt x="330" y="24"/>
                </a:lnTo>
                <a:lnTo>
                  <a:pt x="324" y="18"/>
                </a:lnTo>
                <a:lnTo>
                  <a:pt x="330" y="12"/>
                </a:lnTo>
                <a:lnTo>
                  <a:pt x="324" y="12"/>
                </a:lnTo>
                <a:lnTo>
                  <a:pt x="318" y="12"/>
                </a:lnTo>
                <a:lnTo>
                  <a:pt x="312" y="6"/>
                </a:lnTo>
                <a:lnTo>
                  <a:pt x="318" y="6"/>
                </a:lnTo>
                <a:lnTo>
                  <a:pt x="318" y="12"/>
                </a:lnTo>
                <a:lnTo>
                  <a:pt x="318" y="6"/>
                </a:lnTo>
                <a:lnTo>
                  <a:pt x="324" y="6"/>
                </a:lnTo>
                <a:lnTo>
                  <a:pt x="330" y="12"/>
                </a:lnTo>
                <a:lnTo>
                  <a:pt x="330" y="6"/>
                </a:lnTo>
                <a:lnTo>
                  <a:pt x="336" y="12"/>
                </a:lnTo>
                <a:lnTo>
                  <a:pt x="342" y="18"/>
                </a:lnTo>
                <a:lnTo>
                  <a:pt x="348" y="12"/>
                </a:lnTo>
                <a:lnTo>
                  <a:pt x="348" y="18"/>
                </a:lnTo>
                <a:lnTo>
                  <a:pt x="354" y="18"/>
                </a:lnTo>
                <a:lnTo>
                  <a:pt x="354" y="24"/>
                </a:lnTo>
                <a:lnTo>
                  <a:pt x="366" y="18"/>
                </a:lnTo>
                <a:lnTo>
                  <a:pt x="372" y="24"/>
                </a:lnTo>
                <a:lnTo>
                  <a:pt x="384" y="18"/>
                </a:lnTo>
                <a:lnTo>
                  <a:pt x="378" y="24"/>
                </a:lnTo>
                <a:lnTo>
                  <a:pt x="384" y="24"/>
                </a:lnTo>
                <a:lnTo>
                  <a:pt x="384" y="30"/>
                </a:lnTo>
                <a:lnTo>
                  <a:pt x="390" y="24"/>
                </a:lnTo>
                <a:lnTo>
                  <a:pt x="396" y="18"/>
                </a:lnTo>
                <a:lnTo>
                  <a:pt x="396" y="24"/>
                </a:lnTo>
                <a:lnTo>
                  <a:pt x="402" y="24"/>
                </a:lnTo>
                <a:lnTo>
                  <a:pt x="396" y="36"/>
                </a:lnTo>
                <a:lnTo>
                  <a:pt x="390" y="36"/>
                </a:lnTo>
                <a:lnTo>
                  <a:pt x="390" y="42"/>
                </a:lnTo>
                <a:lnTo>
                  <a:pt x="390" y="36"/>
                </a:lnTo>
                <a:lnTo>
                  <a:pt x="384" y="42"/>
                </a:lnTo>
                <a:lnTo>
                  <a:pt x="384" y="48"/>
                </a:lnTo>
                <a:lnTo>
                  <a:pt x="384" y="54"/>
                </a:lnTo>
                <a:lnTo>
                  <a:pt x="372" y="66"/>
                </a:lnTo>
                <a:lnTo>
                  <a:pt x="378" y="66"/>
                </a:lnTo>
                <a:lnTo>
                  <a:pt x="396" y="84"/>
                </a:lnTo>
                <a:lnTo>
                  <a:pt x="414" y="90"/>
                </a:lnTo>
                <a:lnTo>
                  <a:pt x="420" y="102"/>
                </a:lnTo>
                <a:lnTo>
                  <a:pt x="438" y="102"/>
                </a:lnTo>
                <a:lnTo>
                  <a:pt x="438" y="108"/>
                </a:lnTo>
                <a:lnTo>
                  <a:pt x="456" y="114"/>
                </a:lnTo>
                <a:lnTo>
                  <a:pt x="468" y="114"/>
                </a:lnTo>
                <a:lnTo>
                  <a:pt x="474" y="90"/>
                </a:lnTo>
                <a:lnTo>
                  <a:pt x="480" y="72"/>
                </a:lnTo>
                <a:lnTo>
                  <a:pt x="480" y="54"/>
                </a:lnTo>
                <a:lnTo>
                  <a:pt x="480" y="42"/>
                </a:lnTo>
                <a:lnTo>
                  <a:pt x="480" y="36"/>
                </a:lnTo>
                <a:lnTo>
                  <a:pt x="480" y="30"/>
                </a:lnTo>
                <a:lnTo>
                  <a:pt x="486" y="36"/>
                </a:lnTo>
                <a:lnTo>
                  <a:pt x="480" y="30"/>
                </a:lnTo>
                <a:lnTo>
                  <a:pt x="480" y="24"/>
                </a:lnTo>
                <a:lnTo>
                  <a:pt x="480" y="18"/>
                </a:lnTo>
                <a:lnTo>
                  <a:pt x="486" y="24"/>
                </a:lnTo>
                <a:lnTo>
                  <a:pt x="486" y="0"/>
                </a:lnTo>
                <a:lnTo>
                  <a:pt x="492" y="0"/>
                </a:lnTo>
                <a:lnTo>
                  <a:pt x="498" y="0"/>
                </a:lnTo>
                <a:lnTo>
                  <a:pt x="492" y="0"/>
                </a:lnTo>
                <a:lnTo>
                  <a:pt x="498" y="0"/>
                </a:lnTo>
                <a:lnTo>
                  <a:pt x="498" y="6"/>
                </a:lnTo>
                <a:lnTo>
                  <a:pt x="504" y="18"/>
                </a:lnTo>
                <a:lnTo>
                  <a:pt x="504" y="24"/>
                </a:lnTo>
                <a:lnTo>
                  <a:pt x="510" y="24"/>
                </a:lnTo>
                <a:lnTo>
                  <a:pt x="510" y="30"/>
                </a:lnTo>
                <a:lnTo>
                  <a:pt x="510" y="36"/>
                </a:lnTo>
                <a:lnTo>
                  <a:pt x="510" y="48"/>
                </a:lnTo>
                <a:lnTo>
                  <a:pt x="516" y="60"/>
                </a:lnTo>
                <a:lnTo>
                  <a:pt x="522" y="60"/>
                </a:lnTo>
                <a:lnTo>
                  <a:pt x="528" y="54"/>
                </a:lnTo>
                <a:lnTo>
                  <a:pt x="534" y="66"/>
                </a:lnTo>
                <a:lnTo>
                  <a:pt x="540" y="66"/>
                </a:lnTo>
                <a:lnTo>
                  <a:pt x="546" y="96"/>
                </a:lnTo>
                <a:lnTo>
                  <a:pt x="552" y="102"/>
                </a:lnTo>
                <a:lnTo>
                  <a:pt x="552" y="108"/>
                </a:lnTo>
                <a:lnTo>
                  <a:pt x="558" y="114"/>
                </a:lnTo>
                <a:lnTo>
                  <a:pt x="552" y="126"/>
                </a:lnTo>
                <a:lnTo>
                  <a:pt x="558" y="132"/>
                </a:lnTo>
                <a:lnTo>
                  <a:pt x="558" y="138"/>
                </a:lnTo>
                <a:lnTo>
                  <a:pt x="570" y="144"/>
                </a:lnTo>
                <a:lnTo>
                  <a:pt x="576" y="144"/>
                </a:lnTo>
                <a:lnTo>
                  <a:pt x="582" y="150"/>
                </a:lnTo>
                <a:lnTo>
                  <a:pt x="594" y="156"/>
                </a:lnTo>
                <a:lnTo>
                  <a:pt x="600" y="156"/>
                </a:lnTo>
                <a:lnTo>
                  <a:pt x="600" y="162"/>
                </a:lnTo>
                <a:lnTo>
                  <a:pt x="600" y="168"/>
                </a:lnTo>
                <a:lnTo>
                  <a:pt x="606" y="174"/>
                </a:lnTo>
                <a:lnTo>
                  <a:pt x="618" y="198"/>
                </a:lnTo>
                <a:lnTo>
                  <a:pt x="624" y="198"/>
                </a:lnTo>
                <a:lnTo>
                  <a:pt x="618" y="198"/>
                </a:lnTo>
                <a:lnTo>
                  <a:pt x="624" y="192"/>
                </a:lnTo>
                <a:lnTo>
                  <a:pt x="630" y="198"/>
                </a:lnTo>
                <a:lnTo>
                  <a:pt x="630" y="192"/>
                </a:lnTo>
                <a:lnTo>
                  <a:pt x="636" y="198"/>
                </a:lnTo>
                <a:lnTo>
                  <a:pt x="636" y="216"/>
                </a:lnTo>
                <a:lnTo>
                  <a:pt x="648" y="222"/>
                </a:lnTo>
                <a:lnTo>
                  <a:pt x="654" y="234"/>
                </a:lnTo>
                <a:lnTo>
                  <a:pt x="666" y="234"/>
                </a:lnTo>
                <a:lnTo>
                  <a:pt x="666" y="240"/>
                </a:lnTo>
                <a:lnTo>
                  <a:pt x="672" y="246"/>
                </a:lnTo>
                <a:lnTo>
                  <a:pt x="672" y="252"/>
                </a:lnTo>
                <a:lnTo>
                  <a:pt x="678" y="258"/>
                </a:lnTo>
                <a:lnTo>
                  <a:pt x="672" y="264"/>
                </a:lnTo>
                <a:lnTo>
                  <a:pt x="678" y="276"/>
                </a:lnTo>
                <a:lnTo>
                  <a:pt x="672" y="276"/>
                </a:lnTo>
                <a:lnTo>
                  <a:pt x="678" y="294"/>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445" name="Freeform 444">
            <a:hlinkClick xmlns:r="http://schemas.openxmlformats.org/officeDocument/2006/relationships" r:id="rId97" tooltip="Canada - 53,521"/>
          </xdr:cNvPr>
          <xdr:cNvSpPr>
            <a:spLocks/>
          </xdr:cNvSpPr>
        </xdr:nvSpPr>
        <xdr:spPr bwMode="auto">
          <a:xfrm>
            <a:off x="1338" y="780"/>
            <a:ext cx="54" cy="54"/>
          </a:xfrm>
          <a:custGeom>
            <a:avLst/>
            <a:gdLst/>
            <a:ahLst/>
            <a:cxnLst>
              <a:cxn ang="0">
                <a:pos x="6" y="6"/>
              </a:cxn>
              <a:cxn ang="0">
                <a:pos x="0" y="12"/>
              </a:cxn>
              <a:cxn ang="0">
                <a:pos x="0" y="18"/>
              </a:cxn>
              <a:cxn ang="0">
                <a:pos x="6" y="30"/>
              </a:cxn>
              <a:cxn ang="0">
                <a:pos x="12" y="36"/>
              </a:cxn>
              <a:cxn ang="0">
                <a:pos x="18" y="48"/>
              </a:cxn>
              <a:cxn ang="0">
                <a:pos x="30" y="48"/>
              </a:cxn>
              <a:cxn ang="0">
                <a:pos x="36" y="54"/>
              </a:cxn>
              <a:cxn ang="0">
                <a:pos x="48" y="54"/>
              </a:cxn>
              <a:cxn ang="0">
                <a:pos x="48" y="48"/>
              </a:cxn>
              <a:cxn ang="0">
                <a:pos x="54" y="42"/>
              </a:cxn>
              <a:cxn ang="0">
                <a:pos x="48" y="36"/>
              </a:cxn>
              <a:cxn ang="0">
                <a:pos x="48" y="24"/>
              </a:cxn>
              <a:cxn ang="0">
                <a:pos x="42" y="24"/>
              </a:cxn>
              <a:cxn ang="0">
                <a:pos x="42" y="18"/>
              </a:cxn>
              <a:cxn ang="0">
                <a:pos x="36" y="12"/>
              </a:cxn>
              <a:cxn ang="0">
                <a:pos x="36" y="6"/>
              </a:cxn>
              <a:cxn ang="0">
                <a:pos x="30" y="0"/>
              </a:cxn>
              <a:cxn ang="0">
                <a:pos x="24" y="0"/>
              </a:cxn>
              <a:cxn ang="0">
                <a:pos x="18" y="0"/>
              </a:cxn>
              <a:cxn ang="0">
                <a:pos x="12" y="0"/>
              </a:cxn>
              <a:cxn ang="0">
                <a:pos x="6" y="0"/>
              </a:cxn>
              <a:cxn ang="0">
                <a:pos x="6" y="6"/>
              </a:cxn>
            </a:cxnLst>
            <a:rect l="0" t="0" r="r" b="b"/>
            <a:pathLst>
              <a:path w="54" h="54">
                <a:moveTo>
                  <a:pt x="6" y="6"/>
                </a:moveTo>
                <a:lnTo>
                  <a:pt x="0" y="12"/>
                </a:lnTo>
                <a:lnTo>
                  <a:pt x="0" y="18"/>
                </a:lnTo>
                <a:lnTo>
                  <a:pt x="6" y="30"/>
                </a:lnTo>
                <a:lnTo>
                  <a:pt x="12" y="36"/>
                </a:lnTo>
                <a:lnTo>
                  <a:pt x="18" y="48"/>
                </a:lnTo>
                <a:lnTo>
                  <a:pt x="30" y="48"/>
                </a:lnTo>
                <a:lnTo>
                  <a:pt x="36" y="54"/>
                </a:lnTo>
                <a:lnTo>
                  <a:pt x="48" y="54"/>
                </a:lnTo>
                <a:lnTo>
                  <a:pt x="48" y="48"/>
                </a:lnTo>
                <a:lnTo>
                  <a:pt x="54" y="42"/>
                </a:lnTo>
                <a:lnTo>
                  <a:pt x="48" y="36"/>
                </a:lnTo>
                <a:lnTo>
                  <a:pt x="48" y="24"/>
                </a:lnTo>
                <a:lnTo>
                  <a:pt x="42" y="24"/>
                </a:lnTo>
                <a:lnTo>
                  <a:pt x="42" y="18"/>
                </a:lnTo>
                <a:lnTo>
                  <a:pt x="36" y="12"/>
                </a:lnTo>
                <a:lnTo>
                  <a:pt x="36" y="6"/>
                </a:lnTo>
                <a:lnTo>
                  <a:pt x="30" y="0"/>
                </a:lnTo>
                <a:lnTo>
                  <a:pt x="24" y="0"/>
                </a:lnTo>
                <a:lnTo>
                  <a:pt x="18" y="0"/>
                </a:lnTo>
                <a:lnTo>
                  <a:pt x="12" y="0"/>
                </a:lnTo>
                <a:lnTo>
                  <a:pt x="6" y="0"/>
                </a:lnTo>
                <a:lnTo>
                  <a:pt x="6" y="6"/>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446" name="Freeform 445">
            <a:hlinkClick xmlns:r="http://schemas.openxmlformats.org/officeDocument/2006/relationships" r:id="rId97" tooltip="Canada - 53,521"/>
          </xdr:cNvPr>
          <xdr:cNvSpPr>
            <a:spLocks/>
          </xdr:cNvSpPr>
        </xdr:nvSpPr>
        <xdr:spPr bwMode="auto">
          <a:xfrm>
            <a:off x="1464" y="300"/>
            <a:ext cx="1098" cy="372"/>
          </a:xfrm>
          <a:custGeom>
            <a:avLst/>
            <a:gdLst/>
            <a:ahLst/>
            <a:cxnLst>
              <a:cxn ang="0">
                <a:pos x="114" y="102"/>
              </a:cxn>
              <a:cxn ang="0">
                <a:pos x="186" y="90"/>
              </a:cxn>
              <a:cxn ang="0">
                <a:pos x="282" y="78"/>
              </a:cxn>
              <a:cxn ang="0">
                <a:pos x="444" y="54"/>
              </a:cxn>
              <a:cxn ang="0">
                <a:pos x="522" y="36"/>
              </a:cxn>
              <a:cxn ang="0">
                <a:pos x="576" y="24"/>
              </a:cxn>
              <a:cxn ang="0">
                <a:pos x="642" y="18"/>
              </a:cxn>
              <a:cxn ang="0">
                <a:pos x="720" y="18"/>
              </a:cxn>
              <a:cxn ang="0">
                <a:pos x="774" y="6"/>
              </a:cxn>
              <a:cxn ang="0">
                <a:pos x="870" y="6"/>
              </a:cxn>
              <a:cxn ang="0">
                <a:pos x="960" y="0"/>
              </a:cxn>
              <a:cxn ang="0">
                <a:pos x="1032" y="6"/>
              </a:cxn>
              <a:cxn ang="0">
                <a:pos x="1098" y="18"/>
              </a:cxn>
              <a:cxn ang="0">
                <a:pos x="1038" y="30"/>
              </a:cxn>
              <a:cxn ang="0">
                <a:pos x="960" y="48"/>
              </a:cxn>
              <a:cxn ang="0">
                <a:pos x="906" y="60"/>
              </a:cxn>
              <a:cxn ang="0">
                <a:pos x="864" y="78"/>
              </a:cxn>
              <a:cxn ang="0">
                <a:pos x="804" y="90"/>
              </a:cxn>
              <a:cxn ang="0">
                <a:pos x="798" y="126"/>
              </a:cxn>
              <a:cxn ang="0">
                <a:pos x="780" y="144"/>
              </a:cxn>
              <a:cxn ang="0">
                <a:pos x="798" y="162"/>
              </a:cxn>
              <a:cxn ang="0">
                <a:pos x="846" y="174"/>
              </a:cxn>
              <a:cxn ang="0">
                <a:pos x="906" y="198"/>
              </a:cxn>
              <a:cxn ang="0">
                <a:pos x="972" y="216"/>
              </a:cxn>
              <a:cxn ang="0">
                <a:pos x="1002" y="240"/>
              </a:cxn>
              <a:cxn ang="0">
                <a:pos x="1032" y="258"/>
              </a:cxn>
              <a:cxn ang="0">
                <a:pos x="1092" y="282"/>
              </a:cxn>
              <a:cxn ang="0">
                <a:pos x="1056" y="306"/>
              </a:cxn>
              <a:cxn ang="0">
                <a:pos x="1002" y="282"/>
              </a:cxn>
              <a:cxn ang="0">
                <a:pos x="996" y="294"/>
              </a:cxn>
              <a:cxn ang="0">
                <a:pos x="1020" y="312"/>
              </a:cxn>
              <a:cxn ang="0">
                <a:pos x="1038" y="336"/>
              </a:cxn>
              <a:cxn ang="0">
                <a:pos x="972" y="330"/>
              </a:cxn>
              <a:cxn ang="0">
                <a:pos x="1014" y="354"/>
              </a:cxn>
              <a:cxn ang="0">
                <a:pos x="1032" y="372"/>
              </a:cxn>
              <a:cxn ang="0">
                <a:pos x="972" y="354"/>
              </a:cxn>
              <a:cxn ang="0">
                <a:pos x="936" y="348"/>
              </a:cxn>
              <a:cxn ang="0">
                <a:pos x="882" y="318"/>
              </a:cxn>
              <a:cxn ang="0">
                <a:pos x="846" y="318"/>
              </a:cxn>
              <a:cxn ang="0">
                <a:pos x="810" y="342"/>
              </a:cxn>
              <a:cxn ang="0">
                <a:pos x="714" y="360"/>
              </a:cxn>
              <a:cxn ang="0">
                <a:pos x="684" y="294"/>
              </a:cxn>
              <a:cxn ang="0">
                <a:pos x="606" y="234"/>
              </a:cxn>
              <a:cxn ang="0">
                <a:pos x="498" y="252"/>
              </a:cxn>
              <a:cxn ang="0">
                <a:pos x="438" y="246"/>
              </a:cxn>
              <a:cxn ang="0">
                <a:pos x="366" y="252"/>
              </a:cxn>
              <a:cxn ang="0">
                <a:pos x="330" y="234"/>
              </a:cxn>
              <a:cxn ang="0">
                <a:pos x="258" y="246"/>
              </a:cxn>
              <a:cxn ang="0">
                <a:pos x="210" y="240"/>
              </a:cxn>
              <a:cxn ang="0">
                <a:pos x="162" y="228"/>
              </a:cxn>
              <a:cxn ang="0">
                <a:pos x="168" y="216"/>
              </a:cxn>
              <a:cxn ang="0">
                <a:pos x="132" y="210"/>
              </a:cxn>
              <a:cxn ang="0">
                <a:pos x="114" y="186"/>
              </a:cxn>
              <a:cxn ang="0">
                <a:pos x="72" y="198"/>
              </a:cxn>
              <a:cxn ang="0">
                <a:pos x="48" y="204"/>
              </a:cxn>
              <a:cxn ang="0">
                <a:pos x="0" y="192"/>
              </a:cxn>
              <a:cxn ang="0">
                <a:pos x="36" y="162"/>
              </a:cxn>
              <a:cxn ang="0">
                <a:pos x="42" y="150"/>
              </a:cxn>
              <a:cxn ang="0">
                <a:pos x="60" y="120"/>
              </a:cxn>
            </a:cxnLst>
            <a:rect l="0" t="0" r="r" b="b"/>
            <a:pathLst>
              <a:path w="1098" h="372">
                <a:moveTo>
                  <a:pt x="60" y="120"/>
                </a:moveTo>
                <a:lnTo>
                  <a:pt x="114" y="102"/>
                </a:lnTo>
                <a:lnTo>
                  <a:pt x="162" y="96"/>
                </a:lnTo>
                <a:lnTo>
                  <a:pt x="186" y="90"/>
                </a:lnTo>
                <a:lnTo>
                  <a:pt x="240" y="78"/>
                </a:lnTo>
                <a:lnTo>
                  <a:pt x="282" y="78"/>
                </a:lnTo>
                <a:lnTo>
                  <a:pt x="348" y="66"/>
                </a:lnTo>
                <a:lnTo>
                  <a:pt x="444" y="54"/>
                </a:lnTo>
                <a:lnTo>
                  <a:pt x="498" y="48"/>
                </a:lnTo>
                <a:lnTo>
                  <a:pt x="522" y="36"/>
                </a:lnTo>
                <a:lnTo>
                  <a:pt x="534" y="36"/>
                </a:lnTo>
                <a:lnTo>
                  <a:pt x="576" y="24"/>
                </a:lnTo>
                <a:lnTo>
                  <a:pt x="600" y="24"/>
                </a:lnTo>
                <a:lnTo>
                  <a:pt x="642" y="18"/>
                </a:lnTo>
                <a:lnTo>
                  <a:pt x="684" y="18"/>
                </a:lnTo>
                <a:lnTo>
                  <a:pt x="720" y="18"/>
                </a:lnTo>
                <a:lnTo>
                  <a:pt x="738" y="12"/>
                </a:lnTo>
                <a:lnTo>
                  <a:pt x="774" y="6"/>
                </a:lnTo>
                <a:lnTo>
                  <a:pt x="822" y="6"/>
                </a:lnTo>
                <a:lnTo>
                  <a:pt x="870" y="6"/>
                </a:lnTo>
                <a:lnTo>
                  <a:pt x="918" y="6"/>
                </a:lnTo>
                <a:lnTo>
                  <a:pt x="960" y="0"/>
                </a:lnTo>
                <a:lnTo>
                  <a:pt x="990" y="6"/>
                </a:lnTo>
                <a:lnTo>
                  <a:pt x="1032" y="6"/>
                </a:lnTo>
                <a:lnTo>
                  <a:pt x="1056" y="6"/>
                </a:lnTo>
                <a:lnTo>
                  <a:pt x="1098" y="18"/>
                </a:lnTo>
                <a:lnTo>
                  <a:pt x="1074" y="24"/>
                </a:lnTo>
                <a:lnTo>
                  <a:pt x="1038" y="30"/>
                </a:lnTo>
                <a:lnTo>
                  <a:pt x="990" y="42"/>
                </a:lnTo>
                <a:lnTo>
                  <a:pt x="960" y="48"/>
                </a:lnTo>
                <a:lnTo>
                  <a:pt x="930" y="54"/>
                </a:lnTo>
                <a:lnTo>
                  <a:pt x="906" y="60"/>
                </a:lnTo>
                <a:lnTo>
                  <a:pt x="894" y="60"/>
                </a:lnTo>
                <a:lnTo>
                  <a:pt x="864" y="78"/>
                </a:lnTo>
                <a:lnTo>
                  <a:pt x="846" y="90"/>
                </a:lnTo>
                <a:lnTo>
                  <a:pt x="804" y="90"/>
                </a:lnTo>
                <a:lnTo>
                  <a:pt x="816" y="108"/>
                </a:lnTo>
                <a:lnTo>
                  <a:pt x="798" y="126"/>
                </a:lnTo>
                <a:lnTo>
                  <a:pt x="792" y="144"/>
                </a:lnTo>
                <a:lnTo>
                  <a:pt x="780" y="144"/>
                </a:lnTo>
                <a:lnTo>
                  <a:pt x="762" y="162"/>
                </a:lnTo>
                <a:lnTo>
                  <a:pt x="798" y="162"/>
                </a:lnTo>
                <a:lnTo>
                  <a:pt x="822" y="162"/>
                </a:lnTo>
                <a:lnTo>
                  <a:pt x="846" y="174"/>
                </a:lnTo>
                <a:lnTo>
                  <a:pt x="876" y="192"/>
                </a:lnTo>
                <a:lnTo>
                  <a:pt x="906" y="198"/>
                </a:lnTo>
                <a:lnTo>
                  <a:pt x="948" y="210"/>
                </a:lnTo>
                <a:lnTo>
                  <a:pt x="972" y="216"/>
                </a:lnTo>
                <a:lnTo>
                  <a:pt x="996" y="228"/>
                </a:lnTo>
                <a:lnTo>
                  <a:pt x="1002" y="240"/>
                </a:lnTo>
                <a:lnTo>
                  <a:pt x="1002" y="252"/>
                </a:lnTo>
                <a:lnTo>
                  <a:pt x="1032" y="258"/>
                </a:lnTo>
                <a:lnTo>
                  <a:pt x="1074" y="276"/>
                </a:lnTo>
                <a:lnTo>
                  <a:pt x="1092" y="282"/>
                </a:lnTo>
                <a:lnTo>
                  <a:pt x="1080" y="288"/>
                </a:lnTo>
                <a:lnTo>
                  <a:pt x="1056" y="306"/>
                </a:lnTo>
                <a:lnTo>
                  <a:pt x="1032" y="294"/>
                </a:lnTo>
                <a:lnTo>
                  <a:pt x="1002" y="282"/>
                </a:lnTo>
                <a:lnTo>
                  <a:pt x="996" y="282"/>
                </a:lnTo>
                <a:lnTo>
                  <a:pt x="996" y="294"/>
                </a:lnTo>
                <a:lnTo>
                  <a:pt x="1002" y="306"/>
                </a:lnTo>
                <a:lnTo>
                  <a:pt x="1020" y="312"/>
                </a:lnTo>
                <a:lnTo>
                  <a:pt x="1044" y="336"/>
                </a:lnTo>
                <a:lnTo>
                  <a:pt x="1038" y="336"/>
                </a:lnTo>
                <a:lnTo>
                  <a:pt x="1044" y="348"/>
                </a:lnTo>
                <a:lnTo>
                  <a:pt x="972" y="330"/>
                </a:lnTo>
                <a:lnTo>
                  <a:pt x="1008" y="354"/>
                </a:lnTo>
                <a:lnTo>
                  <a:pt x="1014" y="354"/>
                </a:lnTo>
                <a:lnTo>
                  <a:pt x="1026" y="360"/>
                </a:lnTo>
                <a:lnTo>
                  <a:pt x="1032" y="372"/>
                </a:lnTo>
                <a:lnTo>
                  <a:pt x="1014" y="360"/>
                </a:lnTo>
                <a:lnTo>
                  <a:pt x="972" y="354"/>
                </a:lnTo>
                <a:lnTo>
                  <a:pt x="954" y="348"/>
                </a:lnTo>
                <a:lnTo>
                  <a:pt x="936" y="348"/>
                </a:lnTo>
                <a:lnTo>
                  <a:pt x="912" y="336"/>
                </a:lnTo>
                <a:lnTo>
                  <a:pt x="882" y="318"/>
                </a:lnTo>
                <a:lnTo>
                  <a:pt x="858" y="312"/>
                </a:lnTo>
                <a:lnTo>
                  <a:pt x="846" y="318"/>
                </a:lnTo>
                <a:lnTo>
                  <a:pt x="834" y="336"/>
                </a:lnTo>
                <a:lnTo>
                  <a:pt x="810" y="342"/>
                </a:lnTo>
                <a:lnTo>
                  <a:pt x="786" y="360"/>
                </a:lnTo>
                <a:lnTo>
                  <a:pt x="714" y="360"/>
                </a:lnTo>
                <a:lnTo>
                  <a:pt x="654" y="330"/>
                </a:lnTo>
                <a:lnTo>
                  <a:pt x="684" y="294"/>
                </a:lnTo>
                <a:lnTo>
                  <a:pt x="666" y="258"/>
                </a:lnTo>
                <a:lnTo>
                  <a:pt x="606" y="234"/>
                </a:lnTo>
                <a:lnTo>
                  <a:pt x="522" y="240"/>
                </a:lnTo>
                <a:lnTo>
                  <a:pt x="498" y="252"/>
                </a:lnTo>
                <a:lnTo>
                  <a:pt x="456" y="246"/>
                </a:lnTo>
                <a:lnTo>
                  <a:pt x="438" y="246"/>
                </a:lnTo>
                <a:lnTo>
                  <a:pt x="408" y="246"/>
                </a:lnTo>
                <a:lnTo>
                  <a:pt x="366" y="252"/>
                </a:lnTo>
                <a:lnTo>
                  <a:pt x="354" y="240"/>
                </a:lnTo>
                <a:lnTo>
                  <a:pt x="330" y="234"/>
                </a:lnTo>
                <a:lnTo>
                  <a:pt x="294" y="240"/>
                </a:lnTo>
                <a:lnTo>
                  <a:pt x="258" y="246"/>
                </a:lnTo>
                <a:lnTo>
                  <a:pt x="216" y="252"/>
                </a:lnTo>
                <a:lnTo>
                  <a:pt x="210" y="240"/>
                </a:lnTo>
                <a:lnTo>
                  <a:pt x="186" y="234"/>
                </a:lnTo>
                <a:lnTo>
                  <a:pt x="162" y="228"/>
                </a:lnTo>
                <a:lnTo>
                  <a:pt x="150" y="228"/>
                </a:lnTo>
                <a:lnTo>
                  <a:pt x="168" y="216"/>
                </a:lnTo>
                <a:lnTo>
                  <a:pt x="144" y="216"/>
                </a:lnTo>
                <a:lnTo>
                  <a:pt x="132" y="210"/>
                </a:lnTo>
                <a:lnTo>
                  <a:pt x="120" y="198"/>
                </a:lnTo>
                <a:lnTo>
                  <a:pt x="114" y="186"/>
                </a:lnTo>
                <a:lnTo>
                  <a:pt x="96" y="192"/>
                </a:lnTo>
                <a:lnTo>
                  <a:pt x="72" y="198"/>
                </a:lnTo>
                <a:lnTo>
                  <a:pt x="54" y="204"/>
                </a:lnTo>
                <a:lnTo>
                  <a:pt x="48" y="204"/>
                </a:lnTo>
                <a:lnTo>
                  <a:pt x="18" y="192"/>
                </a:lnTo>
                <a:lnTo>
                  <a:pt x="0" y="192"/>
                </a:lnTo>
                <a:lnTo>
                  <a:pt x="18" y="174"/>
                </a:lnTo>
                <a:lnTo>
                  <a:pt x="36" y="162"/>
                </a:lnTo>
                <a:lnTo>
                  <a:pt x="18" y="150"/>
                </a:lnTo>
                <a:lnTo>
                  <a:pt x="42" y="150"/>
                </a:lnTo>
                <a:lnTo>
                  <a:pt x="54" y="120"/>
                </a:lnTo>
                <a:lnTo>
                  <a:pt x="60" y="120"/>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447" name="Freeform 446">
            <a:hlinkClick xmlns:r="http://schemas.openxmlformats.org/officeDocument/2006/relationships" r:id="rId97" tooltip="Canada - 53,521"/>
          </xdr:cNvPr>
          <xdr:cNvSpPr>
            <a:spLocks/>
          </xdr:cNvSpPr>
        </xdr:nvSpPr>
        <xdr:spPr bwMode="auto">
          <a:xfrm>
            <a:off x="1422" y="846"/>
            <a:ext cx="90" cy="42"/>
          </a:xfrm>
          <a:custGeom>
            <a:avLst/>
            <a:gdLst/>
            <a:ahLst/>
            <a:cxnLst>
              <a:cxn ang="0">
                <a:pos x="18" y="12"/>
              </a:cxn>
              <a:cxn ang="0">
                <a:pos x="18" y="6"/>
              </a:cxn>
              <a:cxn ang="0">
                <a:pos x="12" y="6"/>
              </a:cxn>
              <a:cxn ang="0">
                <a:pos x="18" y="6"/>
              </a:cxn>
              <a:cxn ang="0">
                <a:pos x="6" y="12"/>
              </a:cxn>
              <a:cxn ang="0">
                <a:pos x="6" y="6"/>
              </a:cxn>
              <a:cxn ang="0">
                <a:pos x="0" y="0"/>
              </a:cxn>
              <a:cxn ang="0">
                <a:pos x="12" y="0"/>
              </a:cxn>
              <a:cxn ang="0">
                <a:pos x="54" y="12"/>
              </a:cxn>
              <a:cxn ang="0">
                <a:pos x="60" y="24"/>
              </a:cxn>
              <a:cxn ang="0">
                <a:pos x="78" y="30"/>
              </a:cxn>
              <a:cxn ang="0">
                <a:pos x="90" y="42"/>
              </a:cxn>
              <a:cxn ang="0">
                <a:pos x="84" y="42"/>
              </a:cxn>
              <a:cxn ang="0">
                <a:pos x="60" y="36"/>
              </a:cxn>
              <a:cxn ang="0">
                <a:pos x="54" y="36"/>
              </a:cxn>
              <a:cxn ang="0">
                <a:pos x="60" y="30"/>
              </a:cxn>
              <a:cxn ang="0">
                <a:pos x="54" y="36"/>
              </a:cxn>
              <a:cxn ang="0">
                <a:pos x="48" y="30"/>
              </a:cxn>
              <a:cxn ang="0">
                <a:pos x="42" y="30"/>
              </a:cxn>
              <a:cxn ang="0">
                <a:pos x="42" y="24"/>
              </a:cxn>
              <a:cxn ang="0">
                <a:pos x="36" y="24"/>
              </a:cxn>
              <a:cxn ang="0">
                <a:pos x="30" y="24"/>
              </a:cxn>
              <a:cxn ang="0">
                <a:pos x="42" y="24"/>
              </a:cxn>
              <a:cxn ang="0">
                <a:pos x="30" y="24"/>
              </a:cxn>
              <a:cxn ang="0">
                <a:pos x="30" y="18"/>
              </a:cxn>
              <a:cxn ang="0">
                <a:pos x="24" y="18"/>
              </a:cxn>
              <a:cxn ang="0">
                <a:pos x="24" y="12"/>
              </a:cxn>
              <a:cxn ang="0">
                <a:pos x="12" y="12"/>
              </a:cxn>
              <a:cxn ang="0">
                <a:pos x="6" y="12"/>
              </a:cxn>
              <a:cxn ang="0">
                <a:pos x="12" y="6"/>
              </a:cxn>
              <a:cxn ang="0">
                <a:pos x="18" y="12"/>
              </a:cxn>
            </a:cxnLst>
            <a:rect l="0" t="0" r="r" b="b"/>
            <a:pathLst>
              <a:path w="90" h="42">
                <a:moveTo>
                  <a:pt x="18" y="12"/>
                </a:moveTo>
                <a:lnTo>
                  <a:pt x="18" y="6"/>
                </a:lnTo>
                <a:lnTo>
                  <a:pt x="12" y="6"/>
                </a:lnTo>
                <a:lnTo>
                  <a:pt x="18" y="6"/>
                </a:lnTo>
                <a:lnTo>
                  <a:pt x="6" y="12"/>
                </a:lnTo>
                <a:lnTo>
                  <a:pt x="6" y="6"/>
                </a:lnTo>
                <a:lnTo>
                  <a:pt x="0" y="0"/>
                </a:lnTo>
                <a:lnTo>
                  <a:pt x="12" y="0"/>
                </a:lnTo>
                <a:lnTo>
                  <a:pt x="54" y="12"/>
                </a:lnTo>
                <a:lnTo>
                  <a:pt x="60" y="24"/>
                </a:lnTo>
                <a:lnTo>
                  <a:pt x="78" y="30"/>
                </a:lnTo>
                <a:lnTo>
                  <a:pt x="90" y="42"/>
                </a:lnTo>
                <a:lnTo>
                  <a:pt x="84" y="42"/>
                </a:lnTo>
                <a:lnTo>
                  <a:pt x="60" y="36"/>
                </a:lnTo>
                <a:lnTo>
                  <a:pt x="54" y="36"/>
                </a:lnTo>
                <a:lnTo>
                  <a:pt x="60" y="30"/>
                </a:lnTo>
                <a:lnTo>
                  <a:pt x="54" y="36"/>
                </a:lnTo>
                <a:lnTo>
                  <a:pt x="48" y="30"/>
                </a:lnTo>
                <a:lnTo>
                  <a:pt x="42" y="30"/>
                </a:lnTo>
                <a:lnTo>
                  <a:pt x="42" y="24"/>
                </a:lnTo>
                <a:lnTo>
                  <a:pt x="36" y="24"/>
                </a:lnTo>
                <a:lnTo>
                  <a:pt x="30" y="24"/>
                </a:lnTo>
                <a:lnTo>
                  <a:pt x="42" y="24"/>
                </a:lnTo>
                <a:lnTo>
                  <a:pt x="30" y="24"/>
                </a:lnTo>
                <a:lnTo>
                  <a:pt x="30" y="18"/>
                </a:lnTo>
                <a:lnTo>
                  <a:pt x="24" y="18"/>
                </a:lnTo>
                <a:lnTo>
                  <a:pt x="24" y="12"/>
                </a:lnTo>
                <a:lnTo>
                  <a:pt x="12" y="12"/>
                </a:lnTo>
                <a:lnTo>
                  <a:pt x="6" y="12"/>
                </a:lnTo>
                <a:lnTo>
                  <a:pt x="12" y="6"/>
                </a:lnTo>
                <a:lnTo>
                  <a:pt x="18" y="12"/>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448" name="Freeform 447">
            <a:hlinkClick xmlns:r="http://schemas.openxmlformats.org/officeDocument/2006/relationships" r:id="rId97" tooltip="Canada - 53,521"/>
          </xdr:cNvPr>
          <xdr:cNvSpPr>
            <a:spLocks/>
          </xdr:cNvSpPr>
        </xdr:nvSpPr>
        <xdr:spPr bwMode="auto">
          <a:xfrm>
            <a:off x="2592" y="834"/>
            <a:ext cx="114" cy="84"/>
          </a:xfrm>
          <a:custGeom>
            <a:avLst/>
            <a:gdLst/>
            <a:ahLst/>
            <a:cxnLst>
              <a:cxn ang="0">
                <a:pos x="54" y="18"/>
              </a:cxn>
              <a:cxn ang="0">
                <a:pos x="54" y="18"/>
              </a:cxn>
              <a:cxn ang="0">
                <a:pos x="54" y="24"/>
              </a:cxn>
              <a:cxn ang="0">
                <a:pos x="66" y="30"/>
              </a:cxn>
              <a:cxn ang="0">
                <a:pos x="60" y="36"/>
              </a:cxn>
              <a:cxn ang="0">
                <a:pos x="60" y="36"/>
              </a:cxn>
              <a:cxn ang="0">
                <a:pos x="60" y="36"/>
              </a:cxn>
              <a:cxn ang="0">
                <a:pos x="66" y="42"/>
              </a:cxn>
              <a:cxn ang="0">
                <a:pos x="72" y="36"/>
              </a:cxn>
              <a:cxn ang="0">
                <a:pos x="72" y="36"/>
              </a:cxn>
              <a:cxn ang="0">
                <a:pos x="78" y="36"/>
              </a:cxn>
              <a:cxn ang="0">
                <a:pos x="90" y="36"/>
              </a:cxn>
              <a:cxn ang="0">
                <a:pos x="90" y="48"/>
              </a:cxn>
              <a:cxn ang="0">
                <a:pos x="96" y="48"/>
              </a:cxn>
              <a:cxn ang="0">
                <a:pos x="96" y="54"/>
              </a:cxn>
              <a:cxn ang="0">
                <a:pos x="108" y="54"/>
              </a:cxn>
              <a:cxn ang="0">
                <a:pos x="90" y="60"/>
              </a:cxn>
              <a:cxn ang="0">
                <a:pos x="90" y="60"/>
              </a:cxn>
              <a:cxn ang="0">
                <a:pos x="90" y="66"/>
              </a:cxn>
              <a:cxn ang="0">
                <a:pos x="102" y="60"/>
              </a:cxn>
              <a:cxn ang="0">
                <a:pos x="102" y="72"/>
              </a:cxn>
              <a:cxn ang="0">
                <a:pos x="114" y="72"/>
              </a:cxn>
              <a:cxn ang="0">
                <a:pos x="102" y="84"/>
              </a:cxn>
              <a:cxn ang="0">
                <a:pos x="96" y="78"/>
              </a:cxn>
              <a:cxn ang="0">
                <a:pos x="90" y="72"/>
              </a:cxn>
              <a:cxn ang="0">
                <a:pos x="84" y="66"/>
              </a:cxn>
              <a:cxn ang="0">
                <a:pos x="84" y="66"/>
              </a:cxn>
              <a:cxn ang="0">
                <a:pos x="66" y="78"/>
              </a:cxn>
              <a:cxn ang="0">
                <a:pos x="66" y="78"/>
              </a:cxn>
              <a:cxn ang="0">
                <a:pos x="72" y="66"/>
              </a:cxn>
              <a:cxn ang="0">
                <a:pos x="60" y="72"/>
              </a:cxn>
              <a:cxn ang="0">
                <a:pos x="54" y="72"/>
              </a:cxn>
              <a:cxn ang="0">
                <a:pos x="60" y="60"/>
              </a:cxn>
              <a:cxn ang="0">
                <a:pos x="42" y="72"/>
              </a:cxn>
              <a:cxn ang="0">
                <a:pos x="0" y="66"/>
              </a:cxn>
              <a:cxn ang="0">
                <a:pos x="0" y="54"/>
              </a:cxn>
              <a:cxn ang="0">
                <a:pos x="6" y="54"/>
              </a:cxn>
              <a:cxn ang="0">
                <a:pos x="18" y="42"/>
              </a:cxn>
              <a:cxn ang="0">
                <a:pos x="18" y="42"/>
              </a:cxn>
              <a:cxn ang="0">
                <a:pos x="18" y="42"/>
              </a:cxn>
              <a:cxn ang="0">
                <a:pos x="18" y="42"/>
              </a:cxn>
              <a:cxn ang="0">
                <a:pos x="24" y="36"/>
              </a:cxn>
              <a:cxn ang="0">
                <a:pos x="36" y="18"/>
              </a:cxn>
              <a:cxn ang="0">
                <a:pos x="42" y="12"/>
              </a:cxn>
              <a:cxn ang="0">
                <a:pos x="60" y="0"/>
              </a:cxn>
              <a:cxn ang="0">
                <a:pos x="60" y="6"/>
              </a:cxn>
              <a:cxn ang="0">
                <a:pos x="60" y="6"/>
              </a:cxn>
            </a:cxnLst>
            <a:rect l="0" t="0" r="r" b="b"/>
            <a:pathLst>
              <a:path w="114" h="84">
                <a:moveTo>
                  <a:pt x="60" y="12"/>
                </a:moveTo>
                <a:lnTo>
                  <a:pt x="54" y="18"/>
                </a:lnTo>
                <a:lnTo>
                  <a:pt x="54" y="12"/>
                </a:lnTo>
                <a:lnTo>
                  <a:pt x="54" y="18"/>
                </a:lnTo>
                <a:lnTo>
                  <a:pt x="42" y="36"/>
                </a:lnTo>
                <a:lnTo>
                  <a:pt x="54" y="24"/>
                </a:lnTo>
                <a:lnTo>
                  <a:pt x="60" y="30"/>
                </a:lnTo>
                <a:lnTo>
                  <a:pt x="66" y="30"/>
                </a:lnTo>
                <a:lnTo>
                  <a:pt x="54" y="36"/>
                </a:lnTo>
                <a:lnTo>
                  <a:pt x="60" y="36"/>
                </a:lnTo>
                <a:lnTo>
                  <a:pt x="54" y="36"/>
                </a:lnTo>
                <a:lnTo>
                  <a:pt x="60" y="36"/>
                </a:lnTo>
                <a:lnTo>
                  <a:pt x="66" y="36"/>
                </a:lnTo>
                <a:lnTo>
                  <a:pt x="60" y="36"/>
                </a:lnTo>
                <a:lnTo>
                  <a:pt x="66" y="36"/>
                </a:lnTo>
                <a:lnTo>
                  <a:pt x="66" y="42"/>
                </a:lnTo>
                <a:lnTo>
                  <a:pt x="66" y="36"/>
                </a:lnTo>
                <a:lnTo>
                  <a:pt x="72" y="36"/>
                </a:lnTo>
                <a:lnTo>
                  <a:pt x="66" y="42"/>
                </a:lnTo>
                <a:lnTo>
                  <a:pt x="72" y="36"/>
                </a:lnTo>
                <a:lnTo>
                  <a:pt x="78" y="42"/>
                </a:lnTo>
                <a:lnTo>
                  <a:pt x="78" y="36"/>
                </a:lnTo>
                <a:lnTo>
                  <a:pt x="78" y="42"/>
                </a:lnTo>
                <a:lnTo>
                  <a:pt x="90" y="36"/>
                </a:lnTo>
                <a:lnTo>
                  <a:pt x="96" y="42"/>
                </a:lnTo>
                <a:lnTo>
                  <a:pt x="90" y="48"/>
                </a:lnTo>
                <a:lnTo>
                  <a:pt x="90" y="54"/>
                </a:lnTo>
                <a:lnTo>
                  <a:pt x="96" y="48"/>
                </a:lnTo>
                <a:lnTo>
                  <a:pt x="90" y="54"/>
                </a:lnTo>
                <a:lnTo>
                  <a:pt x="96" y="54"/>
                </a:lnTo>
                <a:lnTo>
                  <a:pt x="102" y="48"/>
                </a:lnTo>
                <a:lnTo>
                  <a:pt x="108" y="54"/>
                </a:lnTo>
                <a:lnTo>
                  <a:pt x="96" y="60"/>
                </a:lnTo>
                <a:lnTo>
                  <a:pt x="90" y="60"/>
                </a:lnTo>
                <a:lnTo>
                  <a:pt x="96" y="60"/>
                </a:lnTo>
                <a:lnTo>
                  <a:pt x="90" y="60"/>
                </a:lnTo>
                <a:lnTo>
                  <a:pt x="96" y="60"/>
                </a:lnTo>
                <a:lnTo>
                  <a:pt x="90" y="66"/>
                </a:lnTo>
                <a:lnTo>
                  <a:pt x="96" y="72"/>
                </a:lnTo>
                <a:lnTo>
                  <a:pt x="102" y="60"/>
                </a:lnTo>
                <a:lnTo>
                  <a:pt x="108" y="60"/>
                </a:lnTo>
                <a:lnTo>
                  <a:pt x="102" y="72"/>
                </a:lnTo>
                <a:lnTo>
                  <a:pt x="108" y="66"/>
                </a:lnTo>
                <a:lnTo>
                  <a:pt x="114" y="72"/>
                </a:lnTo>
                <a:lnTo>
                  <a:pt x="108" y="84"/>
                </a:lnTo>
                <a:lnTo>
                  <a:pt x="102" y="84"/>
                </a:lnTo>
                <a:lnTo>
                  <a:pt x="96" y="84"/>
                </a:lnTo>
                <a:lnTo>
                  <a:pt x="96" y="78"/>
                </a:lnTo>
                <a:lnTo>
                  <a:pt x="84" y="84"/>
                </a:lnTo>
                <a:lnTo>
                  <a:pt x="90" y="72"/>
                </a:lnTo>
                <a:lnTo>
                  <a:pt x="90" y="66"/>
                </a:lnTo>
                <a:lnTo>
                  <a:pt x="84" y="66"/>
                </a:lnTo>
                <a:lnTo>
                  <a:pt x="78" y="72"/>
                </a:lnTo>
                <a:lnTo>
                  <a:pt x="84" y="66"/>
                </a:lnTo>
                <a:lnTo>
                  <a:pt x="72" y="72"/>
                </a:lnTo>
                <a:lnTo>
                  <a:pt x="66" y="78"/>
                </a:lnTo>
                <a:lnTo>
                  <a:pt x="54" y="78"/>
                </a:lnTo>
                <a:lnTo>
                  <a:pt x="66" y="78"/>
                </a:lnTo>
                <a:lnTo>
                  <a:pt x="78" y="66"/>
                </a:lnTo>
                <a:lnTo>
                  <a:pt x="72" y="66"/>
                </a:lnTo>
                <a:lnTo>
                  <a:pt x="66" y="66"/>
                </a:lnTo>
                <a:lnTo>
                  <a:pt x="60" y="72"/>
                </a:lnTo>
                <a:lnTo>
                  <a:pt x="60" y="66"/>
                </a:lnTo>
                <a:lnTo>
                  <a:pt x="54" y="72"/>
                </a:lnTo>
                <a:lnTo>
                  <a:pt x="60" y="66"/>
                </a:lnTo>
                <a:lnTo>
                  <a:pt x="60" y="60"/>
                </a:lnTo>
                <a:lnTo>
                  <a:pt x="54" y="66"/>
                </a:lnTo>
                <a:lnTo>
                  <a:pt x="42" y="72"/>
                </a:lnTo>
                <a:lnTo>
                  <a:pt x="24" y="66"/>
                </a:lnTo>
                <a:lnTo>
                  <a:pt x="0" y="66"/>
                </a:lnTo>
                <a:lnTo>
                  <a:pt x="18" y="54"/>
                </a:lnTo>
                <a:lnTo>
                  <a:pt x="0" y="54"/>
                </a:lnTo>
                <a:lnTo>
                  <a:pt x="6" y="48"/>
                </a:lnTo>
                <a:lnTo>
                  <a:pt x="6" y="54"/>
                </a:lnTo>
                <a:lnTo>
                  <a:pt x="12" y="54"/>
                </a:lnTo>
                <a:lnTo>
                  <a:pt x="18" y="42"/>
                </a:lnTo>
                <a:lnTo>
                  <a:pt x="24" y="42"/>
                </a:lnTo>
                <a:lnTo>
                  <a:pt x="18" y="42"/>
                </a:lnTo>
                <a:lnTo>
                  <a:pt x="24" y="42"/>
                </a:lnTo>
                <a:lnTo>
                  <a:pt x="18" y="42"/>
                </a:lnTo>
                <a:lnTo>
                  <a:pt x="24" y="42"/>
                </a:lnTo>
                <a:lnTo>
                  <a:pt x="18" y="42"/>
                </a:lnTo>
                <a:lnTo>
                  <a:pt x="18" y="36"/>
                </a:lnTo>
                <a:lnTo>
                  <a:pt x="24" y="36"/>
                </a:lnTo>
                <a:lnTo>
                  <a:pt x="30" y="18"/>
                </a:lnTo>
                <a:lnTo>
                  <a:pt x="36" y="18"/>
                </a:lnTo>
                <a:lnTo>
                  <a:pt x="30" y="18"/>
                </a:lnTo>
                <a:lnTo>
                  <a:pt x="42" y="12"/>
                </a:lnTo>
                <a:lnTo>
                  <a:pt x="42" y="6"/>
                </a:lnTo>
                <a:lnTo>
                  <a:pt x="60" y="0"/>
                </a:lnTo>
                <a:lnTo>
                  <a:pt x="66" y="0"/>
                </a:lnTo>
                <a:lnTo>
                  <a:pt x="60" y="6"/>
                </a:lnTo>
                <a:lnTo>
                  <a:pt x="54" y="6"/>
                </a:lnTo>
                <a:lnTo>
                  <a:pt x="60" y="6"/>
                </a:lnTo>
                <a:lnTo>
                  <a:pt x="60" y="12"/>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449" name="Freeform 448">
            <a:hlinkClick xmlns:r="http://schemas.openxmlformats.org/officeDocument/2006/relationships" r:id="rId97" tooltip="Canada - 53,521"/>
          </xdr:cNvPr>
          <xdr:cNvSpPr>
            <a:spLocks/>
          </xdr:cNvSpPr>
        </xdr:nvSpPr>
        <xdr:spPr bwMode="auto">
          <a:xfrm>
            <a:off x="1212" y="492"/>
            <a:ext cx="1440" cy="510"/>
          </a:xfrm>
          <a:custGeom>
            <a:avLst/>
            <a:gdLst/>
            <a:ahLst/>
            <a:cxnLst>
              <a:cxn ang="0">
                <a:pos x="1206" y="198"/>
              </a:cxn>
              <a:cxn ang="0">
                <a:pos x="1224" y="222"/>
              </a:cxn>
              <a:cxn ang="0">
                <a:pos x="1266" y="222"/>
              </a:cxn>
              <a:cxn ang="0">
                <a:pos x="1278" y="204"/>
              </a:cxn>
              <a:cxn ang="0">
                <a:pos x="1314" y="216"/>
              </a:cxn>
              <a:cxn ang="0">
                <a:pos x="1338" y="240"/>
              </a:cxn>
              <a:cxn ang="0">
                <a:pos x="1350" y="270"/>
              </a:cxn>
              <a:cxn ang="0">
                <a:pos x="1362" y="288"/>
              </a:cxn>
              <a:cxn ang="0">
                <a:pos x="1374" y="300"/>
              </a:cxn>
              <a:cxn ang="0">
                <a:pos x="1410" y="300"/>
              </a:cxn>
              <a:cxn ang="0">
                <a:pos x="1434" y="324"/>
              </a:cxn>
              <a:cxn ang="0">
                <a:pos x="1326" y="366"/>
              </a:cxn>
              <a:cxn ang="0">
                <a:pos x="1260" y="384"/>
              </a:cxn>
              <a:cxn ang="0">
                <a:pos x="1278" y="420"/>
              </a:cxn>
              <a:cxn ang="0">
                <a:pos x="1350" y="450"/>
              </a:cxn>
              <a:cxn ang="0">
                <a:pos x="1284" y="450"/>
              </a:cxn>
              <a:cxn ang="0">
                <a:pos x="1236" y="444"/>
              </a:cxn>
              <a:cxn ang="0">
                <a:pos x="1086" y="480"/>
              </a:cxn>
              <a:cxn ang="0">
                <a:pos x="954" y="432"/>
              </a:cxn>
              <a:cxn ang="0">
                <a:pos x="774" y="378"/>
              </a:cxn>
              <a:cxn ang="0">
                <a:pos x="288" y="378"/>
              </a:cxn>
              <a:cxn ang="0">
                <a:pos x="258" y="366"/>
              </a:cxn>
              <a:cxn ang="0">
                <a:pos x="240" y="348"/>
              </a:cxn>
              <a:cxn ang="0">
                <a:pos x="240" y="330"/>
              </a:cxn>
              <a:cxn ang="0">
                <a:pos x="204" y="312"/>
              </a:cxn>
              <a:cxn ang="0">
                <a:pos x="192" y="300"/>
              </a:cxn>
              <a:cxn ang="0">
                <a:pos x="186" y="288"/>
              </a:cxn>
              <a:cxn ang="0">
                <a:pos x="102" y="210"/>
              </a:cxn>
              <a:cxn ang="0">
                <a:pos x="90" y="48"/>
              </a:cxn>
              <a:cxn ang="0">
                <a:pos x="186" y="30"/>
              </a:cxn>
              <a:cxn ang="0">
                <a:pos x="144" y="48"/>
              </a:cxn>
              <a:cxn ang="0">
                <a:pos x="204" y="30"/>
              </a:cxn>
              <a:cxn ang="0">
                <a:pos x="264" y="36"/>
              </a:cxn>
              <a:cxn ang="0">
                <a:pos x="336" y="36"/>
              </a:cxn>
              <a:cxn ang="0">
                <a:pos x="504" y="72"/>
              </a:cxn>
              <a:cxn ang="0">
                <a:pos x="570" y="84"/>
              </a:cxn>
              <a:cxn ang="0">
                <a:pos x="558" y="60"/>
              </a:cxn>
              <a:cxn ang="0">
                <a:pos x="654" y="72"/>
              </a:cxn>
              <a:cxn ang="0">
                <a:pos x="738" y="60"/>
              </a:cxn>
              <a:cxn ang="0">
                <a:pos x="750" y="84"/>
              </a:cxn>
              <a:cxn ang="0">
                <a:pos x="792" y="54"/>
              </a:cxn>
              <a:cxn ang="0">
                <a:pos x="780" y="36"/>
              </a:cxn>
              <a:cxn ang="0">
                <a:pos x="768" y="6"/>
              </a:cxn>
              <a:cxn ang="0">
                <a:pos x="834" y="30"/>
              </a:cxn>
              <a:cxn ang="0">
                <a:pos x="852" y="48"/>
              </a:cxn>
              <a:cxn ang="0">
                <a:pos x="906" y="78"/>
              </a:cxn>
              <a:cxn ang="0">
                <a:pos x="936" y="36"/>
              </a:cxn>
              <a:cxn ang="0">
                <a:pos x="996" y="60"/>
              </a:cxn>
              <a:cxn ang="0">
                <a:pos x="966" y="84"/>
              </a:cxn>
              <a:cxn ang="0">
                <a:pos x="954" y="96"/>
              </a:cxn>
              <a:cxn ang="0">
                <a:pos x="864" y="102"/>
              </a:cxn>
              <a:cxn ang="0">
                <a:pos x="864" y="138"/>
              </a:cxn>
              <a:cxn ang="0">
                <a:pos x="828" y="156"/>
              </a:cxn>
              <a:cxn ang="0">
                <a:pos x="780" y="216"/>
              </a:cxn>
              <a:cxn ang="0">
                <a:pos x="942" y="282"/>
              </a:cxn>
              <a:cxn ang="0">
                <a:pos x="1026" y="348"/>
              </a:cxn>
              <a:cxn ang="0">
                <a:pos x="1056" y="330"/>
              </a:cxn>
              <a:cxn ang="0">
                <a:pos x="1086" y="270"/>
              </a:cxn>
              <a:cxn ang="0">
                <a:pos x="1068" y="198"/>
              </a:cxn>
              <a:cxn ang="0">
                <a:pos x="1098" y="162"/>
              </a:cxn>
            </a:cxnLst>
            <a:rect l="0" t="0" r="r" b="b"/>
            <a:pathLst>
              <a:path w="1440" h="510">
                <a:moveTo>
                  <a:pt x="1164" y="174"/>
                </a:moveTo>
                <a:lnTo>
                  <a:pt x="1170" y="174"/>
                </a:lnTo>
                <a:lnTo>
                  <a:pt x="1164" y="180"/>
                </a:lnTo>
                <a:lnTo>
                  <a:pt x="1176" y="180"/>
                </a:lnTo>
                <a:lnTo>
                  <a:pt x="1200" y="180"/>
                </a:lnTo>
                <a:lnTo>
                  <a:pt x="1200" y="186"/>
                </a:lnTo>
                <a:lnTo>
                  <a:pt x="1206" y="186"/>
                </a:lnTo>
                <a:lnTo>
                  <a:pt x="1206" y="180"/>
                </a:lnTo>
                <a:lnTo>
                  <a:pt x="1212" y="186"/>
                </a:lnTo>
                <a:lnTo>
                  <a:pt x="1200" y="192"/>
                </a:lnTo>
                <a:lnTo>
                  <a:pt x="1206" y="198"/>
                </a:lnTo>
                <a:lnTo>
                  <a:pt x="1182" y="198"/>
                </a:lnTo>
                <a:lnTo>
                  <a:pt x="1206" y="198"/>
                </a:lnTo>
                <a:lnTo>
                  <a:pt x="1206" y="204"/>
                </a:lnTo>
                <a:lnTo>
                  <a:pt x="1200" y="210"/>
                </a:lnTo>
                <a:lnTo>
                  <a:pt x="1206" y="210"/>
                </a:lnTo>
                <a:lnTo>
                  <a:pt x="1212" y="216"/>
                </a:lnTo>
                <a:lnTo>
                  <a:pt x="1206" y="216"/>
                </a:lnTo>
                <a:lnTo>
                  <a:pt x="1212" y="216"/>
                </a:lnTo>
                <a:lnTo>
                  <a:pt x="1206" y="222"/>
                </a:lnTo>
                <a:lnTo>
                  <a:pt x="1200" y="216"/>
                </a:lnTo>
                <a:lnTo>
                  <a:pt x="1200" y="222"/>
                </a:lnTo>
                <a:lnTo>
                  <a:pt x="1194" y="222"/>
                </a:lnTo>
                <a:lnTo>
                  <a:pt x="1200" y="222"/>
                </a:lnTo>
                <a:lnTo>
                  <a:pt x="1212" y="222"/>
                </a:lnTo>
                <a:lnTo>
                  <a:pt x="1224" y="222"/>
                </a:lnTo>
                <a:lnTo>
                  <a:pt x="1230" y="228"/>
                </a:lnTo>
                <a:lnTo>
                  <a:pt x="1230" y="234"/>
                </a:lnTo>
                <a:lnTo>
                  <a:pt x="1212" y="240"/>
                </a:lnTo>
                <a:lnTo>
                  <a:pt x="1224" y="234"/>
                </a:lnTo>
                <a:lnTo>
                  <a:pt x="1230" y="222"/>
                </a:lnTo>
                <a:lnTo>
                  <a:pt x="1236" y="228"/>
                </a:lnTo>
                <a:lnTo>
                  <a:pt x="1230" y="234"/>
                </a:lnTo>
                <a:lnTo>
                  <a:pt x="1236" y="228"/>
                </a:lnTo>
                <a:lnTo>
                  <a:pt x="1236" y="234"/>
                </a:lnTo>
                <a:lnTo>
                  <a:pt x="1242" y="234"/>
                </a:lnTo>
                <a:lnTo>
                  <a:pt x="1254" y="228"/>
                </a:lnTo>
                <a:lnTo>
                  <a:pt x="1260" y="222"/>
                </a:lnTo>
                <a:lnTo>
                  <a:pt x="1266" y="222"/>
                </a:lnTo>
                <a:lnTo>
                  <a:pt x="1266" y="228"/>
                </a:lnTo>
                <a:lnTo>
                  <a:pt x="1266" y="222"/>
                </a:lnTo>
                <a:lnTo>
                  <a:pt x="1272" y="222"/>
                </a:lnTo>
                <a:lnTo>
                  <a:pt x="1266" y="222"/>
                </a:lnTo>
                <a:lnTo>
                  <a:pt x="1278" y="216"/>
                </a:lnTo>
                <a:lnTo>
                  <a:pt x="1272" y="216"/>
                </a:lnTo>
                <a:lnTo>
                  <a:pt x="1272" y="210"/>
                </a:lnTo>
                <a:lnTo>
                  <a:pt x="1278" y="210"/>
                </a:lnTo>
                <a:lnTo>
                  <a:pt x="1284" y="210"/>
                </a:lnTo>
                <a:lnTo>
                  <a:pt x="1278" y="210"/>
                </a:lnTo>
                <a:lnTo>
                  <a:pt x="1278" y="204"/>
                </a:lnTo>
                <a:lnTo>
                  <a:pt x="1284" y="204"/>
                </a:lnTo>
                <a:lnTo>
                  <a:pt x="1278" y="204"/>
                </a:lnTo>
                <a:lnTo>
                  <a:pt x="1284" y="192"/>
                </a:lnTo>
                <a:lnTo>
                  <a:pt x="1296" y="198"/>
                </a:lnTo>
                <a:lnTo>
                  <a:pt x="1284" y="198"/>
                </a:lnTo>
                <a:lnTo>
                  <a:pt x="1296" y="198"/>
                </a:lnTo>
                <a:lnTo>
                  <a:pt x="1290" y="204"/>
                </a:lnTo>
                <a:lnTo>
                  <a:pt x="1296" y="198"/>
                </a:lnTo>
                <a:lnTo>
                  <a:pt x="1296" y="204"/>
                </a:lnTo>
                <a:lnTo>
                  <a:pt x="1296" y="210"/>
                </a:lnTo>
                <a:lnTo>
                  <a:pt x="1302" y="210"/>
                </a:lnTo>
                <a:lnTo>
                  <a:pt x="1296" y="210"/>
                </a:lnTo>
                <a:lnTo>
                  <a:pt x="1308" y="216"/>
                </a:lnTo>
                <a:lnTo>
                  <a:pt x="1302" y="216"/>
                </a:lnTo>
                <a:lnTo>
                  <a:pt x="1314" y="216"/>
                </a:lnTo>
                <a:lnTo>
                  <a:pt x="1314" y="222"/>
                </a:lnTo>
                <a:lnTo>
                  <a:pt x="1320" y="222"/>
                </a:lnTo>
                <a:lnTo>
                  <a:pt x="1308" y="228"/>
                </a:lnTo>
                <a:lnTo>
                  <a:pt x="1314" y="228"/>
                </a:lnTo>
                <a:lnTo>
                  <a:pt x="1326" y="228"/>
                </a:lnTo>
                <a:lnTo>
                  <a:pt x="1320" y="228"/>
                </a:lnTo>
                <a:lnTo>
                  <a:pt x="1326" y="234"/>
                </a:lnTo>
                <a:lnTo>
                  <a:pt x="1314" y="234"/>
                </a:lnTo>
                <a:lnTo>
                  <a:pt x="1326" y="234"/>
                </a:lnTo>
                <a:lnTo>
                  <a:pt x="1332" y="234"/>
                </a:lnTo>
                <a:lnTo>
                  <a:pt x="1320" y="234"/>
                </a:lnTo>
                <a:lnTo>
                  <a:pt x="1332" y="234"/>
                </a:lnTo>
                <a:lnTo>
                  <a:pt x="1338" y="240"/>
                </a:lnTo>
                <a:lnTo>
                  <a:pt x="1326" y="246"/>
                </a:lnTo>
                <a:lnTo>
                  <a:pt x="1338" y="246"/>
                </a:lnTo>
                <a:lnTo>
                  <a:pt x="1332" y="246"/>
                </a:lnTo>
                <a:lnTo>
                  <a:pt x="1344" y="252"/>
                </a:lnTo>
                <a:lnTo>
                  <a:pt x="1338" y="258"/>
                </a:lnTo>
                <a:lnTo>
                  <a:pt x="1326" y="258"/>
                </a:lnTo>
                <a:lnTo>
                  <a:pt x="1332" y="258"/>
                </a:lnTo>
                <a:lnTo>
                  <a:pt x="1338" y="258"/>
                </a:lnTo>
                <a:lnTo>
                  <a:pt x="1332" y="258"/>
                </a:lnTo>
                <a:lnTo>
                  <a:pt x="1338" y="264"/>
                </a:lnTo>
                <a:lnTo>
                  <a:pt x="1332" y="264"/>
                </a:lnTo>
                <a:lnTo>
                  <a:pt x="1344" y="264"/>
                </a:lnTo>
                <a:lnTo>
                  <a:pt x="1350" y="270"/>
                </a:lnTo>
                <a:lnTo>
                  <a:pt x="1344" y="270"/>
                </a:lnTo>
                <a:lnTo>
                  <a:pt x="1356" y="270"/>
                </a:lnTo>
                <a:lnTo>
                  <a:pt x="1350" y="276"/>
                </a:lnTo>
                <a:lnTo>
                  <a:pt x="1356" y="270"/>
                </a:lnTo>
                <a:lnTo>
                  <a:pt x="1356" y="276"/>
                </a:lnTo>
                <a:lnTo>
                  <a:pt x="1362" y="270"/>
                </a:lnTo>
                <a:lnTo>
                  <a:pt x="1362" y="276"/>
                </a:lnTo>
                <a:lnTo>
                  <a:pt x="1362" y="282"/>
                </a:lnTo>
                <a:lnTo>
                  <a:pt x="1362" y="276"/>
                </a:lnTo>
                <a:lnTo>
                  <a:pt x="1356" y="288"/>
                </a:lnTo>
                <a:lnTo>
                  <a:pt x="1362" y="282"/>
                </a:lnTo>
                <a:lnTo>
                  <a:pt x="1368" y="282"/>
                </a:lnTo>
                <a:lnTo>
                  <a:pt x="1362" y="288"/>
                </a:lnTo>
                <a:lnTo>
                  <a:pt x="1374" y="282"/>
                </a:lnTo>
                <a:lnTo>
                  <a:pt x="1368" y="282"/>
                </a:lnTo>
                <a:lnTo>
                  <a:pt x="1380" y="282"/>
                </a:lnTo>
                <a:lnTo>
                  <a:pt x="1368" y="288"/>
                </a:lnTo>
                <a:lnTo>
                  <a:pt x="1380" y="282"/>
                </a:lnTo>
                <a:lnTo>
                  <a:pt x="1380" y="288"/>
                </a:lnTo>
                <a:lnTo>
                  <a:pt x="1386" y="282"/>
                </a:lnTo>
                <a:lnTo>
                  <a:pt x="1386" y="288"/>
                </a:lnTo>
                <a:lnTo>
                  <a:pt x="1404" y="288"/>
                </a:lnTo>
                <a:lnTo>
                  <a:pt x="1410" y="294"/>
                </a:lnTo>
                <a:lnTo>
                  <a:pt x="1404" y="294"/>
                </a:lnTo>
                <a:lnTo>
                  <a:pt x="1410" y="294"/>
                </a:lnTo>
                <a:lnTo>
                  <a:pt x="1374" y="300"/>
                </a:lnTo>
                <a:lnTo>
                  <a:pt x="1398" y="300"/>
                </a:lnTo>
                <a:lnTo>
                  <a:pt x="1368" y="306"/>
                </a:lnTo>
                <a:lnTo>
                  <a:pt x="1368" y="312"/>
                </a:lnTo>
                <a:lnTo>
                  <a:pt x="1350" y="306"/>
                </a:lnTo>
                <a:lnTo>
                  <a:pt x="1368" y="312"/>
                </a:lnTo>
                <a:lnTo>
                  <a:pt x="1362" y="312"/>
                </a:lnTo>
                <a:lnTo>
                  <a:pt x="1368" y="312"/>
                </a:lnTo>
                <a:lnTo>
                  <a:pt x="1374" y="312"/>
                </a:lnTo>
                <a:lnTo>
                  <a:pt x="1368" y="312"/>
                </a:lnTo>
                <a:lnTo>
                  <a:pt x="1386" y="306"/>
                </a:lnTo>
                <a:lnTo>
                  <a:pt x="1404" y="300"/>
                </a:lnTo>
                <a:lnTo>
                  <a:pt x="1398" y="300"/>
                </a:lnTo>
                <a:lnTo>
                  <a:pt x="1410" y="300"/>
                </a:lnTo>
                <a:lnTo>
                  <a:pt x="1416" y="306"/>
                </a:lnTo>
                <a:lnTo>
                  <a:pt x="1410" y="312"/>
                </a:lnTo>
                <a:lnTo>
                  <a:pt x="1416" y="312"/>
                </a:lnTo>
                <a:lnTo>
                  <a:pt x="1416" y="306"/>
                </a:lnTo>
                <a:lnTo>
                  <a:pt x="1428" y="306"/>
                </a:lnTo>
                <a:lnTo>
                  <a:pt x="1422" y="306"/>
                </a:lnTo>
                <a:lnTo>
                  <a:pt x="1434" y="312"/>
                </a:lnTo>
                <a:lnTo>
                  <a:pt x="1428" y="312"/>
                </a:lnTo>
                <a:lnTo>
                  <a:pt x="1440" y="312"/>
                </a:lnTo>
                <a:lnTo>
                  <a:pt x="1440" y="318"/>
                </a:lnTo>
                <a:lnTo>
                  <a:pt x="1434" y="318"/>
                </a:lnTo>
                <a:lnTo>
                  <a:pt x="1440" y="318"/>
                </a:lnTo>
                <a:lnTo>
                  <a:pt x="1434" y="324"/>
                </a:lnTo>
                <a:lnTo>
                  <a:pt x="1440" y="324"/>
                </a:lnTo>
                <a:lnTo>
                  <a:pt x="1428" y="324"/>
                </a:lnTo>
                <a:lnTo>
                  <a:pt x="1440" y="330"/>
                </a:lnTo>
                <a:lnTo>
                  <a:pt x="1434" y="330"/>
                </a:lnTo>
                <a:lnTo>
                  <a:pt x="1440" y="330"/>
                </a:lnTo>
                <a:lnTo>
                  <a:pt x="1440" y="336"/>
                </a:lnTo>
                <a:lnTo>
                  <a:pt x="1416" y="348"/>
                </a:lnTo>
                <a:lnTo>
                  <a:pt x="1404" y="342"/>
                </a:lnTo>
                <a:lnTo>
                  <a:pt x="1392" y="348"/>
                </a:lnTo>
                <a:lnTo>
                  <a:pt x="1386" y="354"/>
                </a:lnTo>
                <a:lnTo>
                  <a:pt x="1368" y="366"/>
                </a:lnTo>
                <a:lnTo>
                  <a:pt x="1338" y="366"/>
                </a:lnTo>
                <a:lnTo>
                  <a:pt x="1326" y="366"/>
                </a:lnTo>
                <a:lnTo>
                  <a:pt x="1260" y="366"/>
                </a:lnTo>
                <a:lnTo>
                  <a:pt x="1248" y="372"/>
                </a:lnTo>
                <a:lnTo>
                  <a:pt x="1242" y="384"/>
                </a:lnTo>
                <a:lnTo>
                  <a:pt x="1224" y="384"/>
                </a:lnTo>
                <a:lnTo>
                  <a:pt x="1206" y="402"/>
                </a:lnTo>
                <a:lnTo>
                  <a:pt x="1182" y="396"/>
                </a:lnTo>
                <a:lnTo>
                  <a:pt x="1206" y="402"/>
                </a:lnTo>
                <a:lnTo>
                  <a:pt x="1194" y="414"/>
                </a:lnTo>
                <a:lnTo>
                  <a:pt x="1176" y="426"/>
                </a:lnTo>
                <a:lnTo>
                  <a:pt x="1188" y="420"/>
                </a:lnTo>
                <a:lnTo>
                  <a:pt x="1206" y="402"/>
                </a:lnTo>
                <a:lnTo>
                  <a:pt x="1230" y="396"/>
                </a:lnTo>
                <a:lnTo>
                  <a:pt x="1260" y="384"/>
                </a:lnTo>
                <a:lnTo>
                  <a:pt x="1284" y="384"/>
                </a:lnTo>
                <a:lnTo>
                  <a:pt x="1296" y="390"/>
                </a:lnTo>
                <a:lnTo>
                  <a:pt x="1290" y="390"/>
                </a:lnTo>
                <a:lnTo>
                  <a:pt x="1296" y="396"/>
                </a:lnTo>
                <a:lnTo>
                  <a:pt x="1278" y="402"/>
                </a:lnTo>
                <a:lnTo>
                  <a:pt x="1266" y="402"/>
                </a:lnTo>
                <a:lnTo>
                  <a:pt x="1254" y="402"/>
                </a:lnTo>
                <a:lnTo>
                  <a:pt x="1260" y="402"/>
                </a:lnTo>
                <a:lnTo>
                  <a:pt x="1272" y="408"/>
                </a:lnTo>
                <a:lnTo>
                  <a:pt x="1284" y="408"/>
                </a:lnTo>
                <a:lnTo>
                  <a:pt x="1290" y="408"/>
                </a:lnTo>
                <a:lnTo>
                  <a:pt x="1284" y="414"/>
                </a:lnTo>
                <a:lnTo>
                  <a:pt x="1278" y="420"/>
                </a:lnTo>
                <a:lnTo>
                  <a:pt x="1284" y="420"/>
                </a:lnTo>
                <a:lnTo>
                  <a:pt x="1284" y="426"/>
                </a:lnTo>
                <a:lnTo>
                  <a:pt x="1290" y="432"/>
                </a:lnTo>
                <a:lnTo>
                  <a:pt x="1302" y="438"/>
                </a:lnTo>
                <a:lnTo>
                  <a:pt x="1296" y="438"/>
                </a:lnTo>
                <a:lnTo>
                  <a:pt x="1308" y="438"/>
                </a:lnTo>
                <a:lnTo>
                  <a:pt x="1320" y="438"/>
                </a:lnTo>
                <a:lnTo>
                  <a:pt x="1326" y="444"/>
                </a:lnTo>
                <a:lnTo>
                  <a:pt x="1338" y="438"/>
                </a:lnTo>
                <a:lnTo>
                  <a:pt x="1338" y="444"/>
                </a:lnTo>
                <a:lnTo>
                  <a:pt x="1344" y="444"/>
                </a:lnTo>
                <a:lnTo>
                  <a:pt x="1344" y="450"/>
                </a:lnTo>
                <a:lnTo>
                  <a:pt x="1350" y="450"/>
                </a:lnTo>
                <a:lnTo>
                  <a:pt x="1308" y="462"/>
                </a:lnTo>
                <a:lnTo>
                  <a:pt x="1302" y="462"/>
                </a:lnTo>
                <a:lnTo>
                  <a:pt x="1296" y="462"/>
                </a:lnTo>
                <a:lnTo>
                  <a:pt x="1296" y="468"/>
                </a:lnTo>
                <a:lnTo>
                  <a:pt x="1278" y="480"/>
                </a:lnTo>
                <a:lnTo>
                  <a:pt x="1266" y="474"/>
                </a:lnTo>
                <a:lnTo>
                  <a:pt x="1266" y="468"/>
                </a:lnTo>
                <a:lnTo>
                  <a:pt x="1266" y="462"/>
                </a:lnTo>
                <a:lnTo>
                  <a:pt x="1290" y="450"/>
                </a:lnTo>
                <a:lnTo>
                  <a:pt x="1296" y="456"/>
                </a:lnTo>
                <a:lnTo>
                  <a:pt x="1296" y="450"/>
                </a:lnTo>
                <a:lnTo>
                  <a:pt x="1308" y="450"/>
                </a:lnTo>
                <a:lnTo>
                  <a:pt x="1284" y="450"/>
                </a:lnTo>
                <a:lnTo>
                  <a:pt x="1296" y="438"/>
                </a:lnTo>
                <a:lnTo>
                  <a:pt x="1290" y="438"/>
                </a:lnTo>
                <a:lnTo>
                  <a:pt x="1284" y="438"/>
                </a:lnTo>
                <a:lnTo>
                  <a:pt x="1290" y="438"/>
                </a:lnTo>
                <a:lnTo>
                  <a:pt x="1284" y="444"/>
                </a:lnTo>
                <a:lnTo>
                  <a:pt x="1266" y="450"/>
                </a:lnTo>
                <a:lnTo>
                  <a:pt x="1266" y="444"/>
                </a:lnTo>
                <a:lnTo>
                  <a:pt x="1266" y="450"/>
                </a:lnTo>
                <a:lnTo>
                  <a:pt x="1260" y="450"/>
                </a:lnTo>
                <a:lnTo>
                  <a:pt x="1248" y="450"/>
                </a:lnTo>
                <a:lnTo>
                  <a:pt x="1242" y="450"/>
                </a:lnTo>
                <a:lnTo>
                  <a:pt x="1242" y="444"/>
                </a:lnTo>
                <a:lnTo>
                  <a:pt x="1236" y="444"/>
                </a:lnTo>
                <a:lnTo>
                  <a:pt x="1236" y="420"/>
                </a:lnTo>
                <a:lnTo>
                  <a:pt x="1230" y="414"/>
                </a:lnTo>
                <a:lnTo>
                  <a:pt x="1218" y="420"/>
                </a:lnTo>
                <a:lnTo>
                  <a:pt x="1212" y="414"/>
                </a:lnTo>
                <a:lnTo>
                  <a:pt x="1200" y="426"/>
                </a:lnTo>
                <a:lnTo>
                  <a:pt x="1194" y="432"/>
                </a:lnTo>
                <a:lnTo>
                  <a:pt x="1194" y="438"/>
                </a:lnTo>
                <a:lnTo>
                  <a:pt x="1182" y="450"/>
                </a:lnTo>
                <a:lnTo>
                  <a:pt x="1176" y="450"/>
                </a:lnTo>
                <a:lnTo>
                  <a:pt x="1176" y="456"/>
                </a:lnTo>
                <a:lnTo>
                  <a:pt x="1116" y="456"/>
                </a:lnTo>
                <a:lnTo>
                  <a:pt x="1092" y="468"/>
                </a:lnTo>
                <a:lnTo>
                  <a:pt x="1086" y="480"/>
                </a:lnTo>
                <a:lnTo>
                  <a:pt x="1050" y="480"/>
                </a:lnTo>
                <a:lnTo>
                  <a:pt x="1044" y="480"/>
                </a:lnTo>
                <a:lnTo>
                  <a:pt x="1044" y="492"/>
                </a:lnTo>
                <a:lnTo>
                  <a:pt x="984" y="510"/>
                </a:lnTo>
                <a:lnTo>
                  <a:pt x="978" y="504"/>
                </a:lnTo>
                <a:lnTo>
                  <a:pt x="978" y="498"/>
                </a:lnTo>
                <a:lnTo>
                  <a:pt x="990" y="498"/>
                </a:lnTo>
                <a:lnTo>
                  <a:pt x="996" y="480"/>
                </a:lnTo>
                <a:lnTo>
                  <a:pt x="990" y="450"/>
                </a:lnTo>
                <a:lnTo>
                  <a:pt x="972" y="438"/>
                </a:lnTo>
                <a:lnTo>
                  <a:pt x="960" y="438"/>
                </a:lnTo>
                <a:lnTo>
                  <a:pt x="960" y="432"/>
                </a:lnTo>
                <a:lnTo>
                  <a:pt x="954" y="432"/>
                </a:lnTo>
                <a:lnTo>
                  <a:pt x="948" y="420"/>
                </a:lnTo>
                <a:lnTo>
                  <a:pt x="888" y="396"/>
                </a:lnTo>
                <a:lnTo>
                  <a:pt x="870" y="402"/>
                </a:lnTo>
                <a:lnTo>
                  <a:pt x="852" y="402"/>
                </a:lnTo>
                <a:lnTo>
                  <a:pt x="846" y="402"/>
                </a:lnTo>
                <a:lnTo>
                  <a:pt x="840" y="402"/>
                </a:lnTo>
                <a:lnTo>
                  <a:pt x="828" y="396"/>
                </a:lnTo>
                <a:lnTo>
                  <a:pt x="822" y="402"/>
                </a:lnTo>
                <a:lnTo>
                  <a:pt x="810" y="396"/>
                </a:lnTo>
                <a:lnTo>
                  <a:pt x="798" y="396"/>
                </a:lnTo>
                <a:lnTo>
                  <a:pt x="786" y="390"/>
                </a:lnTo>
                <a:lnTo>
                  <a:pt x="780" y="384"/>
                </a:lnTo>
                <a:lnTo>
                  <a:pt x="774" y="378"/>
                </a:lnTo>
                <a:lnTo>
                  <a:pt x="774" y="384"/>
                </a:lnTo>
                <a:lnTo>
                  <a:pt x="456" y="384"/>
                </a:lnTo>
                <a:lnTo>
                  <a:pt x="306" y="384"/>
                </a:lnTo>
                <a:lnTo>
                  <a:pt x="300" y="384"/>
                </a:lnTo>
                <a:lnTo>
                  <a:pt x="306" y="384"/>
                </a:lnTo>
                <a:lnTo>
                  <a:pt x="306" y="378"/>
                </a:lnTo>
                <a:lnTo>
                  <a:pt x="300" y="384"/>
                </a:lnTo>
                <a:lnTo>
                  <a:pt x="300" y="378"/>
                </a:lnTo>
                <a:lnTo>
                  <a:pt x="294" y="378"/>
                </a:lnTo>
                <a:lnTo>
                  <a:pt x="282" y="378"/>
                </a:lnTo>
                <a:lnTo>
                  <a:pt x="288" y="378"/>
                </a:lnTo>
                <a:lnTo>
                  <a:pt x="294" y="378"/>
                </a:lnTo>
                <a:lnTo>
                  <a:pt x="288" y="378"/>
                </a:lnTo>
                <a:lnTo>
                  <a:pt x="288" y="372"/>
                </a:lnTo>
                <a:lnTo>
                  <a:pt x="288" y="366"/>
                </a:lnTo>
                <a:lnTo>
                  <a:pt x="288" y="372"/>
                </a:lnTo>
                <a:lnTo>
                  <a:pt x="282" y="372"/>
                </a:lnTo>
                <a:lnTo>
                  <a:pt x="270" y="366"/>
                </a:lnTo>
                <a:lnTo>
                  <a:pt x="276" y="372"/>
                </a:lnTo>
                <a:lnTo>
                  <a:pt x="276" y="366"/>
                </a:lnTo>
                <a:lnTo>
                  <a:pt x="282" y="360"/>
                </a:lnTo>
                <a:lnTo>
                  <a:pt x="270" y="366"/>
                </a:lnTo>
                <a:lnTo>
                  <a:pt x="270" y="354"/>
                </a:lnTo>
                <a:lnTo>
                  <a:pt x="264" y="366"/>
                </a:lnTo>
                <a:lnTo>
                  <a:pt x="264" y="360"/>
                </a:lnTo>
                <a:lnTo>
                  <a:pt x="258" y="366"/>
                </a:lnTo>
                <a:lnTo>
                  <a:pt x="246" y="360"/>
                </a:lnTo>
                <a:lnTo>
                  <a:pt x="258" y="360"/>
                </a:lnTo>
                <a:lnTo>
                  <a:pt x="258" y="354"/>
                </a:lnTo>
                <a:lnTo>
                  <a:pt x="264" y="354"/>
                </a:lnTo>
                <a:lnTo>
                  <a:pt x="258" y="354"/>
                </a:lnTo>
                <a:lnTo>
                  <a:pt x="258" y="360"/>
                </a:lnTo>
                <a:lnTo>
                  <a:pt x="252" y="354"/>
                </a:lnTo>
                <a:lnTo>
                  <a:pt x="246" y="354"/>
                </a:lnTo>
                <a:lnTo>
                  <a:pt x="252" y="354"/>
                </a:lnTo>
                <a:lnTo>
                  <a:pt x="234" y="354"/>
                </a:lnTo>
                <a:lnTo>
                  <a:pt x="228" y="354"/>
                </a:lnTo>
                <a:lnTo>
                  <a:pt x="234" y="354"/>
                </a:lnTo>
                <a:lnTo>
                  <a:pt x="240" y="348"/>
                </a:lnTo>
                <a:lnTo>
                  <a:pt x="234" y="354"/>
                </a:lnTo>
                <a:lnTo>
                  <a:pt x="222" y="348"/>
                </a:lnTo>
                <a:lnTo>
                  <a:pt x="234" y="348"/>
                </a:lnTo>
                <a:lnTo>
                  <a:pt x="222" y="348"/>
                </a:lnTo>
                <a:lnTo>
                  <a:pt x="228" y="342"/>
                </a:lnTo>
                <a:lnTo>
                  <a:pt x="240" y="342"/>
                </a:lnTo>
                <a:lnTo>
                  <a:pt x="228" y="342"/>
                </a:lnTo>
                <a:lnTo>
                  <a:pt x="228" y="336"/>
                </a:lnTo>
                <a:lnTo>
                  <a:pt x="222" y="342"/>
                </a:lnTo>
                <a:lnTo>
                  <a:pt x="222" y="336"/>
                </a:lnTo>
                <a:lnTo>
                  <a:pt x="234" y="330"/>
                </a:lnTo>
                <a:lnTo>
                  <a:pt x="240" y="336"/>
                </a:lnTo>
                <a:lnTo>
                  <a:pt x="240" y="330"/>
                </a:lnTo>
                <a:lnTo>
                  <a:pt x="234" y="330"/>
                </a:lnTo>
                <a:lnTo>
                  <a:pt x="240" y="324"/>
                </a:lnTo>
                <a:lnTo>
                  <a:pt x="234" y="324"/>
                </a:lnTo>
                <a:lnTo>
                  <a:pt x="228" y="330"/>
                </a:lnTo>
                <a:lnTo>
                  <a:pt x="222" y="330"/>
                </a:lnTo>
                <a:lnTo>
                  <a:pt x="216" y="330"/>
                </a:lnTo>
                <a:lnTo>
                  <a:pt x="222" y="324"/>
                </a:lnTo>
                <a:lnTo>
                  <a:pt x="210" y="330"/>
                </a:lnTo>
                <a:lnTo>
                  <a:pt x="216" y="330"/>
                </a:lnTo>
                <a:lnTo>
                  <a:pt x="216" y="318"/>
                </a:lnTo>
                <a:lnTo>
                  <a:pt x="210" y="324"/>
                </a:lnTo>
                <a:lnTo>
                  <a:pt x="210" y="318"/>
                </a:lnTo>
                <a:lnTo>
                  <a:pt x="204" y="312"/>
                </a:lnTo>
                <a:lnTo>
                  <a:pt x="210" y="312"/>
                </a:lnTo>
                <a:lnTo>
                  <a:pt x="216" y="312"/>
                </a:lnTo>
                <a:lnTo>
                  <a:pt x="222" y="318"/>
                </a:lnTo>
                <a:lnTo>
                  <a:pt x="216" y="312"/>
                </a:lnTo>
                <a:lnTo>
                  <a:pt x="204" y="312"/>
                </a:lnTo>
                <a:lnTo>
                  <a:pt x="204" y="306"/>
                </a:lnTo>
                <a:lnTo>
                  <a:pt x="210" y="306"/>
                </a:lnTo>
                <a:lnTo>
                  <a:pt x="204" y="306"/>
                </a:lnTo>
                <a:lnTo>
                  <a:pt x="210" y="300"/>
                </a:lnTo>
                <a:lnTo>
                  <a:pt x="198" y="312"/>
                </a:lnTo>
                <a:lnTo>
                  <a:pt x="186" y="306"/>
                </a:lnTo>
                <a:lnTo>
                  <a:pt x="186" y="300"/>
                </a:lnTo>
                <a:lnTo>
                  <a:pt x="192" y="300"/>
                </a:lnTo>
                <a:lnTo>
                  <a:pt x="186" y="300"/>
                </a:lnTo>
                <a:lnTo>
                  <a:pt x="174" y="294"/>
                </a:lnTo>
                <a:lnTo>
                  <a:pt x="180" y="294"/>
                </a:lnTo>
                <a:lnTo>
                  <a:pt x="186" y="300"/>
                </a:lnTo>
                <a:lnTo>
                  <a:pt x="180" y="288"/>
                </a:lnTo>
                <a:lnTo>
                  <a:pt x="186" y="294"/>
                </a:lnTo>
                <a:lnTo>
                  <a:pt x="180" y="288"/>
                </a:lnTo>
                <a:lnTo>
                  <a:pt x="192" y="288"/>
                </a:lnTo>
                <a:lnTo>
                  <a:pt x="186" y="282"/>
                </a:lnTo>
                <a:lnTo>
                  <a:pt x="192" y="276"/>
                </a:lnTo>
                <a:lnTo>
                  <a:pt x="186" y="276"/>
                </a:lnTo>
                <a:lnTo>
                  <a:pt x="186" y="282"/>
                </a:lnTo>
                <a:lnTo>
                  <a:pt x="186" y="288"/>
                </a:lnTo>
                <a:lnTo>
                  <a:pt x="186" y="282"/>
                </a:lnTo>
                <a:lnTo>
                  <a:pt x="186" y="276"/>
                </a:lnTo>
                <a:lnTo>
                  <a:pt x="186" y="270"/>
                </a:lnTo>
                <a:lnTo>
                  <a:pt x="186" y="264"/>
                </a:lnTo>
                <a:lnTo>
                  <a:pt x="156" y="258"/>
                </a:lnTo>
                <a:lnTo>
                  <a:pt x="150" y="258"/>
                </a:lnTo>
                <a:lnTo>
                  <a:pt x="150" y="252"/>
                </a:lnTo>
                <a:lnTo>
                  <a:pt x="144" y="252"/>
                </a:lnTo>
                <a:lnTo>
                  <a:pt x="150" y="246"/>
                </a:lnTo>
                <a:lnTo>
                  <a:pt x="126" y="228"/>
                </a:lnTo>
                <a:lnTo>
                  <a:pt x="102" y="210"/>
                </a:lnTo>
                <a:lnTo>
                  <a:pt x="96" y="210"/>
                </a:lnTo>
                <a:lnTo>
                  <a:pt x="102" y="210"/>
                </a:lnTo>
                <a:lnTo>
                  <a:pt x="90" y="204"/>
                </a:lnTo>
                <a:lnTo>
                  <a:pt x="78" y="210"/>
                </a:lnTo>
                <a:lnTo>
                  <a:pt x="72" y="216"/>
                </a:lnTo>
                <a:lnTo>
                  <a:pt x="60" y="222"/>
                </a:lnTo>
                <a:lnTo>
                  <a:pt x="54" y="216"/>
                </a:lnTo>
                <a:lnTo>
                  <a:pt x="30" y="198"/>
                </a:lnTo>
                <a:lnTo>
                  <a:pt x="18" y="198"/>
                </a:lnTo>
                <a:lnTo>
                  <a:pt x="0" y="198"/>
                </a:lnTo>
                <a:lnTo>
                  <a:pt x="0" y="36"/>
                </a:lnTo>
                <a:lnTo>
                  <a:pt x="30" y="42"/>
                </a:lnTo>
                <a:lnTo>
                  <a:pt x="60" y="48"/>
                </a:lnTo>
                <a:lnTo>
                  <a:pt x="96" y="54"/>
                </a:lnTo>
                <a:lnTo>
                  <a:pt x="90" y="48"/>
                </a:lnTo>
                <a:lnTo>
                  <a:pt x="102" y="48"/>
                </a:lnTo>
                <a:lnTo>
                  <a:pt x="114" y="54"/>
                </a:lnTo>
                <a:lnTo>
                  <a:pt x="108" y="48"/>
                </a:lnTo>
                <a:lnTo>
                  <a:pt x="114" y="42"/>
                </a:lnTo>
                <a:lnTo>
                  <a:pt x="132" y="42"/>
                </a:lnTo>
                <a:lnTo>
                  <a:pt x="138" y="36"/>
                </a:lnTo>
                <a:lnTo>
                  <a:pt x="144" y="36"/>
                </a:lnTo>
                <a:lnTo>
                  <a:pt x="150" y="36"/>
                </a:lnTo>
                <a:lnTo>
                  <a:pt x="162" y="30"/>
                </a:lnTo>
                <a:lnTo>
                  <a:pt x="162" y="36"/>
                </a:lnTo>
                <a:lnTo>
                  <a:pt x="168" y="30"/>
                </a:lnTo>
                <a:lnTo>
                  <a:pt x="174" y="30"/>
                </a:lnTo>
                <a:lnTo>
                  <a:pt x="186" y="30"/>
                </a:lnTo>
                <a:lnTo>
                  <a:pt x="192" y="24"/>
                </a:lnTo>
                <a:lnTo>
                  <a:pt x="198" y="30"/>
                </a:lnTo>
                <a:lnTo>
                  <a:pt x="192" y="30"/>
                </a:lnTo>
                <a:lnTo>
                  <a:pt x="168" y="36"/>
                </a:lnTo>
                <a:lnTo>
                  <a:pt x="150" y="42"/>
                </a:lnTo>
                <a:lnTo>
                  <a:pt x="138" y="42"/>
                </a:lnTo>
                <a:lnTo>
                  <a:pt x="138" y="48"/>
                </a:lnTo>
                <a:lnTo>
                  <a:pt x="126" y="48"/>
                </a:lnTo>
                <a:lnTo>
                  <a:pt x="138" y="54"/>
                </a:lnTo>
                <a:lnTo>
                  <a:pt x="126" y="54"/>
                </a:lnTo>
                <a:lnTo>
                  <a:pt x="144" y="54"/>
                </a:lnTo>
                <a:lnTo>
                  <a:pt x="138" y="48"/>
                </a:lnTo>
                <a:lnTo>
                  <a:pt x="144" y="48"/>
                </a:lnTo>
                <a:lnTo>
                  <a:pt x="150" y="48"/>
                </a:lnTo>
                <a:lnTo>
                  <a:pt x="156" y="42"/>
                </a:lnTo>
                <a:lnTo>
                  <a:pt x="150" y="42"/>
                </a:lnTo>
                <a:lnTo>
                  <a:pt x="156" y="42"/>
                </a:lnTo>
                <a:lnTo>
                  <a:pt x="162" y="42"/>
                </a:lnTo>
                <a:lnTo>
                  <a:pt x="162" y="36"/>
                </a:lnTo>
                <a:lnTo>
                  <a:pt x="168" y="42"/>
                </a:lnTo>
                <a:lnTo>
                  <a:pt x="168" y="36"/>
                </a:lnTo>
                <a:lnTo>
                  <a:pt x="168" y="42"/>
                </a:lnTo>
                <a:lnTo>
                  <a:pt x="168" y="48"/>
                </a:lnTo>
                <a:lnTo>
                  <a:pt x="174" y="42"/>
                </a:lnTo>
                <a:lnTo>
                  <a:pt x="180" y="36"/>
                </a:lnTo>
                <a:lnTo>
                  <a:pt x="204" y="30"/>
                </a:lnTo>
                <a:lnTo>
                  <a:pt x="204" y="36"/>
                </a:lnTo>
                <a:lnTo>
                  <a:pt x="198" y="36"/>
                </a:lnTo>
                <a:lnTo>
                  <a:pt x="204" y="36"/>
                </a:lnTo>
                <a:lnTo>
                  <a:pt x="216" y="30"/>
                </a:lnTo>
                <a:lnTo>
                  <a:pt x="228" y="30"/>
                </a:lnTo>
                <a:lnTo>
                  <a:pt x="216" y="24"/>
                </a:lnTo>
                <a:lnTo>
                  <a:pt x="234" y="24"/>
                </a:lnTo>
                <a:lnTo>
                  <a:pt x="246" y="42"/>
                </a:lnTo>
                <a:lnTo>
                  <a:pt x="264" y="42"/>
                </a:lnTo>
                <a:lnTo>
                  <a:pt x="270" y="42"/>
                </a:lnTo>
                <a:lnTo>
                  <a:pt x="258" y="42"/>
                </a:lnTo>
                <a:lnTo>
                  <a:pt x="270" y="42"/>
                </a:lnTo>
                <a:lnTo>
                  <a:pt x="264" y="36"/>
                </a:lnTo>
                <a:lnTo>
                  <a:pt x="270" y="36"/>
                </a:lnTo>
                <a:lnTo>
                  <a:pt x="264" y="36"/>
                </a:lnTo>
                <a:lnTo>
                  <a:pt x="270" y="30"/>
                </a:lnTo>
                <a:lnTo>
                  <a:pt x="264" y="30"/>
                </a:lnTo>
                <a:lnTo>
                  <a:pt x="276" y="30"/>
                </a:lnTo>
                <a:lnTo>
                  <a:pt x="282" y="30"/>
                </a:lnTo>
                <a:lnTo>
                  <a:pt x="276" y="36"/>
                </a:lnTo>
                <a:lnTo>
                  <a:pt x="288" y="36"/>
                </a:lnTo>
                <a:lnTo>
                  <a:pt x="282" y="42"/>
                </a:lnTo>
                <a:lnTo>
                  <a:pt x="294" y="42"/>
                </a:lnTo>
                <a:lnTo>
                  <a:pt x="300" y="42"/>
                </a:lnTo>
                <a:lnTo>
                  <a:pt x="306" y="36"/>
                </a:lnTo>
                <a:lnTo>
                  <a:pt x="336" y="36"/>
                </a:lnTo>
                <a:lnTo>
                  <a:pt x="348" y="42"/>
                </a:lnTo>
                <a:lnTo>
                  <a:pt x="402" y="48"/>
                </a:lnTo>
                <a:lnTo>
                  <a:pt x="420" y="54"/>
                </a:lnTo>
                <a:lnTo>
                  <a:pt x="414" y="48"/>
                </a:lnTo>
                <a:lnTo>
                  <a:pt x="426" y="48"/>
                </a:lnTo>
                <a:lnTo>
                  <a:pt x="438" y="48"/>
                </a:lnTo>
                <a:lnTo>
                  <a:pt x="456" y="60"/>
                </a:lnTo>
                <a:lnTo>
                  <a:pt x="438" y="60"/>
                </a:lnTo>
                <a:lnTo>
                  <a:pt x="438" y="66"/>
                </a:lnTo>
                <a:lnTo>
                  <a:pt x="432" y="66"/>
                </a:lnTo>
                <a:lnTo>
                  <a:pt x="438" y="72"/>
                </a:lnTo>
                <a:lnTo>
                  <a:pt x="480" y="72"/>
                </a:lnTo>
                <a:lnTo>
                  <a:pt x="504" y="72"/>
                </a:lnTo>
                <a:lnTo>
                  <a:pt x="522" y="66"/>
                </a:lnTo>
                <a:lnTo>
                  <a:pt x="528" y="72"/>
                </a:lnTo>
                <a:lnTo>
                  <a:pt x="540" y="72"/>
                </a:lnTo>
                <a:lnTo>
                  <a:pt x="546" y="78"/>
                </a:lnTo>
                <a:lnTo>
                  <a:pt x="546" y="72"/>
                </a:lnTo>
                <a:lnTo>
                  <a:pt x="546" y="78"/>
                </a:lnTo>
                <a:lnTo>
                  <a:pt x="552" y="78"/>
                </a:lnTo>
                <a:lnTo>
                  <a:pt x="558" y="78"/>
                </a:lnTo>
                <a:lnTo>
                  <a:pt x="558" y="84"/>
                </a:lnTo>
                <a:lnTo>
                  <a:pt x="546" y="78"/>
                </a:lnTo>
                <a:lnTo>
                  <a:pt x="570" y="90"/>
                </a:lnTo>
                <a:lnTo>
                  <a:pt x="564" y="84"/>
                </a:lnTo>
                <a:lnTo>
                  <a:pt x="570" y="84"/>
                </a:lnTo>
                <a:lnTo>
                  <a:pt x="564" y="78"/>
                </a:lnTo>
                <a:lnTo>
                  <a:pt x="564" y="72"/>
                </a:lnTo>
                <a:lnTo>
                  <a:pt x="558" y="72"/>
                </a:lnTo>
                <a:lnTo>
                  <a:pt x="564" y="66"/>
                </a:lnTo>
                <a:lnTo>
                  <a:pt x="558" y="66"/>
                </a:lnTo>
                <a:lnTo>
                  <a:pt x="564" y="66"/>
                </a:lnTo>
                <a:lnTo>
                  <a:pt x="582" y="60"/>
                </a:lnTo>
                <a:lnTo>
                  <a:pt x="594" y="60"/>
                </a:lnTo>
                <a:lnTo>
                  <a:pt x="594" y="54"/>
                </a:lnTo>
                <a:lnTo>
                  <a:pt x="582" y="60"/>
                </a:lnTo>
                <a:lnTo>
                  <a:pt x="576" y="60"/>
                </a:lnTo>
                <a:lnTo>
                  <a:pt x="570" y="60"/>
                </a:lnTo>
                <a:lnTo>
                  <a:pt x="558" y="60"/>
                </a:lnTo>
                <a:lnTo>
                  <a:pt x="564" y="60"/>
                </a:lnTo>
                <a:lnTo>
                  <a:pt x="552" y="66"/>
                </a:lnTo>
                <a:lnTo>
                  <a:pt x="552" y="60"/>
                </a:lnTo>
                <a:lnTo>
                  <a:pt x="546" y="60"/>
                </a:lnTo>
                <a:lnTo>
                  <a:pt x="552" y="54"/>
                </a:lnTo>
                <a:lnTo>
                  <a:pt x="588" y="48"/>
                </a:lnTo>
                <a:lnTo>
                  <a:pt x="600" y="54"/>
                </a:lnTo>
                <a:lnTo>
                  <a:pt x="600" y="60"/>
                </a:lnTo>
                <a:lnTo>
                  <a:pt x="612" y="60"/>
                </a:lnTo>
                <a:lnTo>
                  <a:pt x="618" y="66"/>
                </a:lnTo>
                <a:lnTo>
                  <a:pt x="636" y="60"/>
                </a:lnTo>
                <a:lnTo>
                  <a:pt x="636" y="66"/>
                </a:lnTo>
                <a:lnTo>
                  <a:pt x="654" y="72"/>
                </a:lnTo>
                <a:lnTo>
                  <a:pt x="684" y="72"/>
                </a:lnTo>
                <a:lnTo>
                  <a:pt x="708" y="72"/>
                </a:lnTo>
                <a:lnTo>
                  <a:pt x="720" y="72"/>
                </a:lnTo>
                <a:lnTo>
                  <a:pt x="714" y="66"/>
                </a:lnTo>
                <a:lnTo>
                  <a:pt x="732" y="72"/>
                </a:lnTo>
                <a:lnTo>
                  <a:pt x="744" y="72"/>
                </a:lnTo>
                <a:lnTo>
                  <a:pt x="738" y="66"/>
                </a:lnTo>
                <a:lnTo>
                  <a:pt x="732" y="66"/>
                </a:lnTo>
                <a:lnTo>
                  <a:pt x="726" y="72"/>
                </a:lnTo>
                <a:lnTo>
                  <a:pt x="714" y="60"/>
                </a:lnTo>
                <a:lnTo>
                  <a:pt x="732" y="60"/>
                </a:lnTo>
                <a:lnTo>
                  <a:pt x="726" y="60"/>
                </a:lnTo>
                <a:lnTo>
                  <a:pt x="738" y="60"/>
                </a:lnTo>
                <a:lnTo>
                  <a:pt x="744" y="60"/>
                </a:lnTo>
                <a:lnTo>
                  <a:pt x="750" y="60"/>
                </a:lnTo>
                <a:lnTo>
                  <a:pt x="744" y="66"/>
                </a:lnTo>
                <a:lnTo>
                  <a:pt x="762" y="60"/>
                </a:lnTo>
                <a:lnTo>
                  <a:pt x="756" y="72"/>
                </a:lnTo>
                <a:lnTo>
                  <a:pt x="750" y="72"/>
                </a:lnTo>
                <a:lnTo>
                  <a:pt x="756" y="72"/>
                </a:lnTo>
                <a:lnTo>
                  <a:pt x="756" y="78"/>
                </a:lnTo>
                <a:lnTo>
                  <a:pt x="768" y="78"/>
                </a:lnTo>
                <a:lnTo>
                  <a:pt x="762" y="78"/>
                </a:lnTo>
                <a:lnTo>
                  <a:pt x="768" y="78"/>
                </a:lnTo>
                <a:lnTo>
                  <a:pt x="774" y="84"/>
                </a:lnTo>
                <a:lnTo>
                  <a:pt x="750" y="84"/>
                </a:lnTo>
                <a:lnTo>
                  <a:pt x="762" y="90"/>
                </a:lnTo>
                <a:lnTo>
                  <a:pt x="756" y="84"/>
                </a:lnTo>
                <a:lnTo>
                  <a:pt x="774" y="84"/>
                </a:lnTo>
                <a:lnTo>
                  <a:pt x="774" y="78"/>
                </a:lnTo>
                <a:lnTo>
                  <a:pt x="774" y="72"/>
                </a:lnTo>
                <a:lnTo>
                  <a:pt x="762" y="72"/>
                </a:lnTo>
                <a:lnTo>
                  <a:pt x="768" y="66"/>
                </a:lnTo>
                <a:lnTo>
                  <a:pt x="780" y="66"/>
                </a:lnTo>
                <a:lnTo>
                  <a:pt x="798" y="54"/>
                </a:lnTo>
                <a:lnTo>
                  <a:pt x="798" y="48"/>
                </a:lnTo>
                <a:lnTo>
                  <a:pt x="792" y="54"/>
                </a:lnTo>
                <a:lnTo>
                  <a:pt x="798" y="48"/>
                </a:lnTo>
                <a:lnTo>
                  <a:pt x="792" y="54"/>
                </a:lnTo>
                <a:lnTo>
                  <a:pt x="786" y="54"/>
                </a:lnTo>
                <a:lnTo>
                  <a:pt x="786" y="48"/>
                </a:lnTo>
                <a:lnTo>
                  <a:pt x="792" y="48"/>
                </a:lnTo>
                <a:lnTo>
                  <a:pt x="786" y="48"/>
                </a:lnTo>
                <a:lnTo>
                  <a:pt x="786" y="42"/>
                </a:lnTo>
                <a:lnTo>
                  <a:pt x="804" y="42"/>
                </a:lnTo>
                <a:lnTo>
                  <a:pt x="798" y="48"/>
                </a:lnTo>
                <a:lnTo>
                  <a:pt x="804" y="42"/>
                </a:lnTo>
                <a:lnTo>
                  <a:pt x="798" y="42"/>
                </a:lnTo>
                <a:lnTo>
                  <a:pt x="804" y="42"/>
                </a:lnTo>
                <a:lnTo>
                  <a:pt x="786" y="42"/>
                </a:lnTo>
                <a:lnTo>
                  <a:pt x="786" y="36"/>
                </a:lnTo>
                <a:lnTo>
                  <a:pt x="780" y="36"/>
                </a:lnTo>
                <a:lnTo>
                  <a:pt x="762" y="36"/>
                </a:lnTo>
                <a:lnTo>
                  <a:pt x="750" y="30"/>
                </a:lnTo>
                <a:lnTo>
                  <a:pt x="750" y="24"/>
                </a:lnTo>
                <a:lnTo>
                  <a:pt x="756" y="24"/>
                </a:lnTo>
                <a:lnTo>
                  <a:pt x="762" y="24"/>
                </a:lnTo>
                <a:lnTo>
                  <a:pt x="756" y="24"/>
                </a:lnTo>
                <a:lnTo>
                  <a:pt x="762" y="18"/>
                </a:lnTo>
                <a:lnTo>
                  <a:pt x="756" y="24"/>
                </a:lnTo>
                <a:lnTo>
                  <a:pt x="750" y="18"/>
                </a:lnTo>
                <a:lnTo>
                  <a:pt x="750" y="12"/>
                </a:lnTo>
                <a:lnTo>
                  <a:pt x="762" y="6"/>
                </a:lnTo>
                <a:lnTo>
                  <a:pt x="762" y="12"/>
                </a:lnTo>
                <a:lnTo>
                  <a:pt x="768" y="6"/>
                </a:lnTo>
                <a:lnTo>
                  <a:pt x="762" y="6"/>
                </a:lnTo>
                <a:lnTo>
                  <a:pt x="786" y="0"/>
                </a:lnTo>
                <a:lnTo>
                  <a:pt x="774" y="0"/>
                </a:lnTo>
                <a:lnTo>
                  <a:pt x="786" y="0"/>
                </a:lnTo>
                <a:lnTo>
                  <a:pt x="786" y="6"/>
                </a:lnTo>
                <a:lnTo>
                  <a:pt x="798" y="0"/>
                </a:lnTo>
                <a:lnTo>
                  <a:pt x="798" y="6"/>
                </a:lnTo>
                <a:lnTo>
                  <a:pt x="810" y="12"/>
                </a:lnTo>
                <a:lnTo>
                  <a:pt x="810" y="18"/>
                </a:lnTo>
                <a:lnTo>
                  <a:pt x="822" y="24"/>
                </a:lnTo>
                <a:lnTo>
                  <a:pt x="828" y="24"/>
                </a:lnTo>
                <a:lnTo>
                  <a:pt x="834" y="24"/>
                </a:lnTo>
                <a:lnTo>
                  <a:pt x="834" y="30"/>
                </a:lnTo>
                <a:lnTo>
                  <a:pt x="822" y="30"/>
                </a:lnTo>
                <a:lnTo>
                  <a:pt x="828" y="30"/>
                </a:lnTo>
                <a:lnTo>
                  <a:pt x="810" y="36"/>
                </a:lnTo>
                <a:lnTo>
                  <a:pt x="822" y="36"/>
                </a:lnTo>
                <a:lnTo>
                  <a:pt x="828" y="42"/>
                </a:lnTo>
                <a:lnTo>
                  <a:pt x="840" y="36"/>
                </a:lnTo>
                <a:lnTo>
                  <a:pt x="834" y="42"/>
                </a:lnTo>
                <a:lnTo>
                  <a:pt x="858" y="42"/>
                </a:lnTo>
                <a:lnTo>
                  <a:pt x="852" y="42"/>
                </a:lnTo>
                <a:lnTo>
                  <a:pt x="846" y="42"/>
                </a:lnTo>
                <a:lnTo>
                  <a:pt x="846" y="48"/>
                </a:lnTo>
                <a:lnTo>
                  <a:pt x="840" y="42"/>
                </a:lnTo>
                <a:lnTo>
                  <a:pt x="852" y="48"/>
                </a:lnTo>
                <a:lnTo>
                  <a:pt x="852" y="60"/>
                </a:lnTo>
                <a:lnTo>
                  <a:pt x="858" y="60"/>
                </a:lnTo>
                <a:lnTo>
                  <a:pt x="864" y="54"/>
                </a:lnTo>
                <a:lnTo>
                  <a:pt x="864" y="48"/>
                </a:lnTo>
                <a:lnTo>
                  <a:pt x="870" y="48"/>
                </a:lnTo>
                <a:lnTo>
                  <a:pt x="894" y="48"/>
                </a:lnTo>
                <a:lnTo>
                  <a:pt x="894" y="54"/>
                </a:lnTo>
                <a:lnTo>
                  <a:pt x="900" y="60"/>
                </a:lnTo>
                <a:lnTo>
                  <a:pt x="894" y="60"/>
                </a:lnTo>
                <a:lnTo>
                  <a:pt x="888" y="60"/>
                </a:lnTo>
                <a:lnTo>
                  <a:pt x="888" y="66"/>
                </a:lnTo>
                <a:lnTo>
                  <a:pt x="894" y="72"/>
                </a:lnTo>
                <a:lnTo>
                  <a:pt x="906" y="78"/>
                </a:lnTo>
                <a:lnTo>
                  <a:pt x="906" y="84"/>
                </a:lnTo>
                <a:lnTo>
                  <a:pt x="912" y="78"/>
                </a:lnTo>
                <a:lnTo>
                  <a:pt x="918" y="78"/>
                </a:lnTo>
                <a:lnTo>
                  <a:pt x="918" y="72"/>
                </a:lnTo>
                <a:lnTo>
                  <a:pt x="930" y="66"/>
                </a:lnTo>
                <a:lnTo>
                  <a:pt x="936" y="54"/>
                </a:lnTo>
                <a:lnTo>
                  <a:pt x="948" y="54"/>
                </a:lnTo>
                <a:lnTo>
                  <a:pt x="942" y="54"/>
                </a:lnTo>
                <a:lnTo>
                  <a:pt x="948" y="48"/>
                </a:lnTo>
                <a:lnTo>
                  <a:pt x="942" y="48"/>
                </a:lnTo>
                <a:lnTo>
                  <a:pt x="954" y="48"/>
                </a:lnTo>
                <a:lnTo>
                  <a:pt x="942" y="48"/>
                </a:lnTo>
                <a:lnTo>
                  <a:pt x="936" y="36"/>
                </a:lnTo>
                <a:lnTo>
                  <a:pt x="942" y="36"/>
                </a:lnTo>
                <a:lnTo>
                  <a:pt x="936" y="36"/>
                </a:lnTo>
                <a:lnTo>
                  <a:pt x="990" y="36"/>
                </a:lnTo>
                <a:lnTo>
                  <a:pt x="984" y="36"/>
                </a:lnTo>
                <a:lnTo>
                  <a:pt x="990" y="42"/>
                </a:lnTo>
                <a:lnTo>
                  <a:pt x="978" y="42"/>
                </a:lnTo>
                <a:lnTo>
                  <a:pt x="990" y="42"/>
                </a:lnTo>
                <a:lnTo>
                  <a:pt x="990" y="48"/>
                </a:lnTo>
                <a:lnTo>
                  <a:pt x="1008" y="48"/>
                </a:lnTo>
                <a:lnTo>
                  <a:pt x="996" y="48"/>
                </a:lnTo>
                <a:lnTo>
                  <a:pt x="1008" y="48"/>
                </a:lnTo>
                <a:lnTo>
                  <a:pt x="1008" y="54"/>
                </a:lnTo>
                <a:lnTo>
                  <a:pt x="996" y="60"/>
                </a:lnTo>
                <a:lnTo>
                  <a:pt x="984" y="60"/>
                </a:lnTo>
                <a:lnTo>
                  <a:pt x="990" y="60"/>
                </a:lnTo>
                <a:lnTo>
                  <a:pt x="990" y="66"/>
                </a:lnTo>
                <a:lnTo>
                  <a:pt x="996" y="60"/>
                </a:lnTo>
                <a:lnTo>
                  <a:pt x="990" y="66"/>
                </a:lnTo>
                <a:lnTo>
                  <a:pt x="996" y="66"/>
                </a:lnTo>
                <a:lnTo>
                  <a:pt x="1008" y="78"/>
                </a:lnTo>
                <a:lnTo>
                  <a:pt x="1002" y="84"/>
                </a:lnTo>
                <a:lnTo>
                  <a:pt x="996" y="84"/>
                </a:lnTo>
                <a:lnTo>
                  <a:pt x="984" y="90"/>
                </a:lnTo>
                <a:lnTo>
                  <a:pt x="972" y="90"/>
                </a:lnTo>
                <a:lnTo>
                  <a:pt x="960" y="90"/>
                </a:lnTo>
                <a:lnTo>
                  <a:pt x="966" y="84"/>
                </a:lnTo>
                <a:lnTo>
                  <a:pt x="960" y="90"/>
                </a:lnTo>
                <a:lnTo>
                  <a:pt x="954" y="84"/>
                </a:lnTo>
                <a:lnTo>
                  <a:pt x="948" y="84"/>
                </a:lnTo>
                <a:lnTo>
                  <a:pt x="954" y="84"/>
                </a:lnTo>
                <a:lnTo>
                  <a:pt x="942" y="84"/>
                </a:lnTo>
                <a:lnTo>
                  <a:pt x="954" y="84"/>
                </a:lnTo>
                <a:lnTo>
                  <a:pt x="948" y="84"/>
                </a:lnTo>
                <a:lnTo>
                  <a:pt x="954" y="84"/>
                </a:lnTo>
                <a:lnTo>
                  <a:pt x="948" y="84"/>
                </a:lnTo>
                <a:lnTo>
                  <a:pt x="960" y="90"/>
                </a:lnTo>
                <a:lnTo>
                  <a:pt x="966" y="96"/>
                </a:lnTo>
                <a:lnTo>
                  <a:pt x="954" y="90"/>
                </a:lnTo>
                <a:lnTo>
                  <a:pt x="954" y="96"/>
                </a:lnTo>
                <a:lnTo>
                  <a:pt x="942" y="96"/>
                </a:lnTo>
                <a:lnTo>
                  <a:pt x="936" y="90"/>
                </a:lnTo>
                <a:lnTo>
                  <a:pt x="918" y="90"/>
                </a:lnTo>
                <a:lnTo>
                  <a:pt x="918" y="96"/>
                </a:lnTo>
                <a:lnTo>
                  <a:pt x="930" y="96"/>
                </a:lnTo>
                <a:lnTo>
                  <a:pt x="912" y="108"/>
                </a:lnTo>
                <a:lnTo>
                  <a:pt x="906" y="114"/>
                </a:lnTo>
                <a:lnTo>
                  <a:pt x="894" y="114"/>
                </a:lnTo>
                <a:lnTo>
                  <a:pt x="882" y="108"/>
                </a:lnTo>
                <a:lnTo>
                  <a:pt x="888" y="108"/>
                </a:lnTo>
                <a:lnTo>
                  <a:pt x="864" y="102"/>
                </a:lnTo>
                <a:lnTo>
                  <a:pt x="840" y="102"/>
                </a:lnTo>
                <a:lnTo>
                  <a:pt x="864" y="102"/>
                </a:lnTo>
                <a:lnTo>
                  <a:pt x="876" y="114"/>
                </a:lnTo>
                <a:lnTo>
                  <a:pt x="912" y="114"/>
                </a:lnTo>
                <a:lnTo>
                  <a:pt x="894" y="132"/>
                </a:lnTo>
                <a:lnTo>
                  <a:pt x="882" y="132"/>
                </a:lnTo>
                <a:lnTo>
                  <a:pt x="870" y="132"/>
                </a:lnTo>
                <a:lnTo>
                  <a:pt x="876" y="138"/>
                </a:lnTo>
                <a:lnTo>
                  <a:pt x="870" y="132"/>
                </a:lnTo>
                <a:lnTo>
                  <a:pt x="870" y="138"/>
                </a:lnTo>
                <a:lnTo>
                  <a:pt x="864" y="132"/>
                </a:lnTo>
                <a:lnTo>
                  <a:pt x="858" y="132"/>
                </a:lnTo>
                <a:lnTo>
                  <a:pt x="864" y="138"/>
                </a:lnTo>
                <a:lnTo>
                  <a:pt x="858" y="132"/>
                </a:lnTo>
                <a:lnTo>
                  <a:pt x="864" y="138"/>
                </a:lnTo>
                <a:lnTo>
                  <a:pt x="858" y="138"/>
                </a:lnTo>
                <a:lnTo>
                  <a:pt x="828" y="138"/>
                </a:lnTo>
                <a:lnTo>
                  <a:pt x="798" y="132"/>
                </a:lnTo>
                <a:lnTo>
                  <a:pt x="804" y="138"/>
                </a:lnTo>
                <a:lnTo>
                  <a:pt x="804" y="132"/>
                </a:lnTo>
                <a:lnTo>
                  <a:pt x="828" y="138"/>
                </a:lnTo>
                <a:lnTo>
                  <a:pt x="816" y="144"/>
                </a:lnTo>
                <a:lnTo>
                  <a:pt x="828" y="138"/>
                </a:lnTo>
                <a:lnTo>
                  <a:pt x="846" y="144"/>
                </a:lnTo>
                <a:lnTo>
                  <a:pt x="852" y="150"/>
                </a:lnTo>
                <a:lnTo>
                  <a:pt x="840" y="156"/>
                </a:lnTo>
                <a:lnTo>
                  <a:pt x="822" y="156"/>
                </a:lnTo>
                <a:lnTo>
                  <a:pt x="828" y="156"/>
                </a:lnTo>
                <a:lnTo>
                  <a:pt x="816" y="156"/>
                </a:lnTo>
                <a:lnTo>
                  <a:pt x="816" y="162"/>
                </a:lnTo>
                <a:lnTo>
                  <a:pt x="810" y="162"/>
                </a:lnTo>
                <a:lnTo>
                  <a:pt x="816" y="162"/>
                </a:lnTo>
                <a:lnTo>
                  <a:pt x="804" y="168"/>
                </a:lnTo>
                <a:lnTo>
                  <a:pt x="798" y="168"/>
                </a:lnTo>
                <a:lnTo>
                  <a:pt x="804" y="174"/>
                </a:lnTo>
                <a:lnTo>
                  <a:pt x="792" y="174"/>
                </a:lnTo>
                <a:lnTo>
                  <a:pt x="798" y="180"/>
                </a:lnTo>
                <a:lnTo>
                  <a:pt x="780" y="192"/>
                </a:lnTo>
                <a:lnTo>
                  <a:pt x="780" y="198"/>
                </a:lnTo>
                <a:lnTo>
                  <a:pt x="780" y="210"/>
                </a:lnTo>
                <a:lnTo>
                  <a:pt x="780" y="216"/>
                </a:lnTo>
                <a:lnTo>
                  <a:pt x="786" y="222"/>
                </a:lnTo>
                <a:lnTo>
                  <a:pt x="792" y="222"/>
                </a:lnTo>
                <a:lnTo>
                  <a:pt x="786" y="234"/>
                </a:lnTo>
                <a:lnTo>
                  <a:pt x="792" y="222"/>
                </a:lnTo>
                <a:lnTo>
                  <a:pt x="804" y="222"/>
                </a:lnTo>
                <a:lnTo>
                  <a:pt x="822" y="246"/>
                </a:lnTo>
                <a:lnTo>
                  <a:pt x="810" y="252"/>
                </a:lnTo>
                <a:lnTo>
                  <a:pt x="846" y="246"/>
                </a:lnTo>
                <a:lnTo>
                  <a:pt x="882" y="258"/>
                </a:lnTo>
                <a:lnTo>
                  <a:pt x="894" y="264"/>
                </a:lnTo>
                <a:lnTo>
                  <a:pt x="906" y="264"/>
                </a:lnTo>
                <a:lnTo>
                  <a:pt x="936" y="276"/>
                </a:lnTo>
                <a:lnTo>
                  <a:pt x="942" y="282"/>
                </a:lnTo>
                <a:lnTo>
                  <a:pt x="936" y="288"/>
                </a:lnTo>
                <a:lnTo>
                  <a:pt x="948" y="282"/>
                </a:lnTo>
                <a:lnTo>
                  <a:pt x="990" y="282"/>
                </a:lnTo>
                <a:lnTo>
                  <a:pt x="990" y="288"/>
                </a:lnTo>
                <a:lnTo>
                  <a:pt x="990" y="300"/>
                </a:lnTo>
                <a:lnTo>
                  <a:pt x="996" y="306"/>
                </a:lnTo>
                <a:lnTo>
                  <a:pt x="996" y="312"/>
                </a:lnTo>
                <a:lnTo>
                  <a:pt x="990" y="318"/>
                </a:lnTo>
                <a:lnTo>
                  <a:pt x="1002" y="330"/>
                </a:lnTo>
                <a:lnTo>
                  <a:pt x="996" y="330"/>
                </a:lnTo>
                <a:lnTo>
                  <a:pt x="1002" y="330"/>
                </a:lnTo>
                <a:lnTo>
                  <a:pt x="1020" y="342"/>
                </a:lnTo>
                <a:lnTo>
                  <a:pt x="1026" y="348"/>
                </a:lnTo>
                <a:lnTo>
                  <a:pt x="1014" y="354"/>
                </a:lnTo>
                <a:lnTo>
                  <a:pt x="1026" y="348"/>
                </a:lnTo>
                <a:lnTo>
                  <a:pt x="1038" y="354"/>
                </a:lnTo>
                <a:lnTo>
                  <a:pt x="1044" y="360"/>
                </a:lnTo>
                <a:lnTo>
                  <a:pt x="1038" y="354"/>
                </a:lnTo>
                <a:lnTo>
                  <a:pt x="1038" y="348"/>
                </a:lnTo>
                <a:lnTo>
                  <a:pt x="1038" y="342"/>
                </a:lnTo>
                <a:lnTo>
                  <a:pt x="1044" y="342"/>
                </a:lnTo>
                <a:lnTo>
                  <a:pt x="1050" y="348"/>
                </a:lnTo>
                <a:lnTo>
                  <a:pt x="1050" y="342"/>
                </a:lnTo>
                <a:lnTo>
                  <a:pt x="1044" y="342"/>
                </a:lnTo>
                <a:lnTo>
                  <a:pt x="1056" y="336"/>
                </a:lnTo>
                <a:lnTo>
                  <a:pt x="1056" y="330"/>
                </a:lnTo>
                <a:lnTo>
                  <a:pt x="1050" y="324"/>
                </a:lnTo>
                <a:lnTo>
                  <a:pt x="1050" y="318"/>
                </a:lnTo>
                <a:lnTo>
                  <a:pt x="1050" y="312"/>
                </a:lnTo>
                <a:lnTo>
                  <a:pt x="1044" y="312"/>
                </a:lnTo>
                <a:lnTo>
                  <a:pt x="1050" y="312"/>
                </a:lnTo>
                <a:lnTo>
                  <a:pt x="1044" y="306"/>
                </a:lnTo>
                <a:lnTo>
                  <a:pt x="1050" y="306"/>
                </a:lnTo>
                <a:lnTo>
                  <a:pt x="1044" y="306"/>
                </a:lnTo>
                <a:lnTo>
                  <a:pt x="1044" y="300"/>
                </a:lnTo>
                <a:lnTo>
                  <a:pt x="1038" y="294"/>
                </a:lnTo>
                <a:lnTo>
                  <a:pt x="1032" y="288"/>
                </a:lnTo>
                <a:lnTo>
                  <a:pt x="1068" y="282"/>
                </a:lnTo>
                <a:lnTo>
                  <a:pt x="1086" y="270"/>
                </a:lnTo>
                <a:lnTo>
                  <a:pt x="1092" y="264"/>
                </a:lnTo>
                <a:lnTo>
                  <a:pt x="1086" y="246"/>
                </a:lnTo>
                <a:lnTo>
                  <a:pt x="1080" y="240"/>
                </a:lnTo>
                <a:lnTo>
                  <a:pt x="1074" y="234"/>
                </a:lnTo>
                <a:lnTo>
                  <a:pt x="1056" y="222"/>
                </a:lnTo>
                <a:lnTo>
                  <a:pt x="1056" y="216"/>
                </a:lnTo>
                <a:lnTo>
                  <a:pt x="1056" y="222"/>
                </a:lnTo>
                <a:lnTo>
                  <a:pt x="1068" y="210"/>
                </a:lnTo>
                <a:lnTo>
                  <a:pt x="1068" y="204"/>
                </a:lnTo>
                <a:lnTo>
                  <a:pt x="1074" y="210"/>
                </a:lnTo>
                <a:lnTo>
                  <a:pt x="1074" y="204"/>
                </a:lnTo>
                <a:lnTo>
                  <a:pt x="1086" y="198"/>
                </a:lnTo>
                <a:lnTo>
                  <a:pt x="1068" y="198"/>
                </a:lnTo>
                <a:lnTo>
                  <a:pt x="1074" y="198"/>
                </a:lnTo>
                <a:lnTo>
                  <a:pt x="1068" y="192"/>
                </a:lnTo>
                <a:lnTo>
                  <a:pt x="1074" y="192"/>
                </a:lnTo>
                <a:lnTo>
                  <a:pt x="1068" y="192"/>
                </a:lnTo>
                <a:lnTo>
                  <a:pt x="1074" y="186"/>
                </a:lnTo>
                <a:lnTo>
                  <a:pt x="1062" y="186"/>
                </a:lnTo>
                <a:lnTo>
                  <a:pt x="1068" y="180"/>
                </a:lnTo>
                <a:lnTo>
                  <a:pt x="1074" y="174"/>
                </a:lnTo>
                <a:lnTo>
                  <a:pt x="1062" y="174"/>
                </a:lnTo>
                <a:lnTo>
                  <a:pt x="1062" y="162"/>
                </a:lnTo>
                <a:lnTo>
                  <a:pt x="1074" y="156"/>
                </a:lnTo>
                <a:lnTo>
                  <a:pt x="1104" y="162"/>
                </a:lnTo>
                <a:lnTo>
                  <a:pt x="1098" y="162"/>
                </a:lnTo>
                <a:lnTo>
                  <a:pt x="1110" y="162"/>
                </a:lnTo>
                <a:lnTo>
                  <a:pt x="1122" y="168"/>
                </a:lnTo>
                <a:lnTo>
                  <a:pt x="1122" y="162"/>
                </a:lnTo>
                <a:lnTo>
                  <a:pt x="1134" y="156"/>
                </a:lnTo>
                <a:lnTo>
                  <a:pt x="1158" y="168"/>
                </a:lnTo>
                <a:lnTo>
                  <a:pt x="1152" y="168"/>
                </a:lnTo>
                <a:lnTo>
                  <a:pt x="1164" y="168"/>
                </a:lnTo>
                <a:lnTo>
                  <a:pt x="1164" y="174"/>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450" name="Freeform 449">
            <a:hlinkClick xmlns:r="http://schemas.openxmlformats.org/officeDocument/2006/relationships" r:id="rId98" tooltip="Italy - 70,885"/>
          </xdr:cNvPr>
          <xdr:cNvSpPr>
            <a:spLocks/>
          </xdr:cNvSpPr>
        </xdr:nvSpPr>
        <xdr:spPr bwMode="auto">
          <a:xfrm>
            <a:off x="3708" y="912"/>
            <a:ext cx="198" cy="156"/>
          </a:xfrm>
          <a:custGeom>
            <a:avLst/>
            <a:gdLst/>
            <a:ahLst/>
            <a:cxnLst>
              <a:cxn ang="0">
                <a:pos x="18" y="48"/>
              </a:cxn>
              <a:cxn ang="0">
                <a:pos x="0" y="42"/>
              </a:cxn>
              <a:cxn ang="0">
                <a:pos x="0" y="30"/>
              </a:cxn>
              <a:cxn ang="0">
                <a:pos x="0" y="18"/>
              </a:cxn>
              <a:cxn ang="0">
                <a:pos x="18" y="18"/>
              </a:cxn>
              <a:cxn ang="0">
                <a:pos x="36" y="18"/>
              </a:cxn>
              <a:cxn ang="0">
                <a:pos x="48" y="12"/>
              </a:cxn>
              <a:cxn ang="0">
                <a:pos x="66" y="12"/>
              </a:cxn>
              <a:cxn ang="0">
                <a:pos x="72" y="6"/>
              </a:cxn>
              <a:cxn ang="0">
                <a:pos x="90" y="0"/>
              </a:cxn>
              <a:cxn ang="0">
                <a:pos x="120" y="12"/>
              </a:cxn>
              <a:cxn ang="0">
                <a:pos x="120" y="12"/>
              </a:cxn>
              <a:cxn ang="0">
                <a:pos x="120" y="24"/>
              </a:cxn>
              <a:cxn ang="0">
                <a:pos x="108" y="18"/>
              </a:cxn>
              <a:cxn ang="0">
                <a:pos x="96" y="24"/>
              </a:cxn>
              <a:cxn ang="0">
                <a:pos x="96" y="36"/>
              </a:cxn>
              <a:cxn ang="0">
                <a:pos x="96" y="48"/>
              </a:cxn>
              <a:cxn ang="0">
                <a:pos x="120" y="72"/>
              </a:cxn>
              <a:cxn ang="0">
                <a:pos x="144" y="84"/>
              </a:cxn>
              <a:cxn ang="0">
                <a:pos x="162" y="90"/>
              </a:cxn>
              <a:cxn ang="0">
                <a:pos x="156" y="96"/>
              </a:cxn>
              <a:cxn ang="0">
                <a:pos x="198" y="120"/>
              </a:cxn>
              <a:cxn ang="0">
                <a:pos x="186" y="114"/>
              </a:cxn>
              <a:cxn ang="0">
                <a:pos x="174" y="114"/>
              </a:cxn>
              <a:cxn ang="0">
                <a:pos x="174" y="108"/>
              </a:cxn>
              <a:cxn ang="0">
                <a:pos x="174" y="132"/>
              </a:cxn>
              <a:cxn ang="0">
                <a:pos x="168" y="138"/>
              </a:cxn>
              <a:cxn ang="0">
                <a:pos x="156" y="156"/>
              </a:cxn>
              <a:cxn ang="0">
                <a:pos x="156" y="144"/>
              </a:cxn>
              <a:cxn ang="0">
                <a:pos x="150" y="120"/>
              </a:cxn>
              <a:cxn ang="0">
                <a:pos x="138" y="114"/>
              </a:cxn>
              <a:cxn ang="0">
                <a:pos x="132" y="108"/>
              </a:cxn>
              <a:cxn ang="0">
                <a:pos x="120" y="96"/>
              </a:cxn>
              <a:cxn ang="0">
                <a:pos x="84" y="78"/>
              </a:cxn>
              <a:cxn ang="0">
                <a:pos x="78" y="78"/>
              </a:cxn>
              <a:cxn ang="0">
                <a:pos x="54" y="54"/>
              </a:cxn>
              <a:cxn ang="0">
                <a:pos x="18" y="54"/>
              </a:cxn>
              <a:cxn ang="0">
                <a:pos x="96" y="84"/>
              </a:cxn>
              <a:cxn ang="0">
                <a:pos x="12" y="54"/>
              </a:cxn>
            </a:cxnLst>
            <a:rect l="0" t="0" r="r" b="b"/>
            <a:pathLst>
              <a:path w="198" h="156">
                <a:moveTo>
                  <a:pt x="12" y="54"/>
                </a:moveTo>
                <a:lnTo>
                  <a:pt x="18" y="48"/>
                </a:lnTo>
                <a:lnTo>
                  <a:pt x="6" y="48"/>
                </a:lnTo>
                <a:lnTo>
                  <a:pt x="0" y="42"/>
                </a:lnTo>
                <a:lnTo>
                  <a:pt x="6" y="36"/>
                </a:lnTo>
                <a:lnTo>
                  <a:pt x="0" y="30"/>
                </a:lnTo>
                <a:lnTo>
                  <a:pt x="6" y="30"/>
                </a:lnTo>
                <a:lnTo>
                  <a:pt x="0" y="18"/>
                </a:lnTo>
                <a:lnTo>
                  <a:pt x="6" y="18"/>
                </a:lnTo>
                <a:lnTo>
                  <a:pt x="18" y="18"/>
                </a:lnTo>
                <a:lnTo>
                  <a:pt x="30" y="12"/>
                </a:lnTo>
                <a:lnTo>
                  <a:pt x="36" y="18"/>
                </a:lnTo>
                <a:lnTo>
                  <a:pt x="42" y="12"/>
                </a:lnTo>
                <a:lnTo>
                  <a:pt x="48" y="12"/>
                </a:lnTo>
                <a:lnTo>
                  <a:pt x="54" y="12"/>
                </a:lnTo>
                <a:lnTo>
                  <a:pt x="66" y="12"/>
                </a:lnTo>
                <a:lnTo>
                  <a:pt x="66" y="0"/>
                </a:lnTo>
                <a:lnTo>
                  <a:pt x="72" y="6"/>
                </a:lnTo>
                <a:lnTo>
                  <a:pt x="78" y="0"/>
                </a:lnTo>
                <a:lnTo>
                  <a:pt x="90" y="0"/>
                </a:lnTo>
                <a:lnTo>
                  <a:pt x="96" y="6"/>
                </a:lnTo>
                <a:lnTo>
                  <a:pt x="120" y="12"/>
                </a:lnTo>
                <a:lnTo>
                  <a:pt x="114" y="12"/>
                </a:lnTo>
                <a:lnTo>
                  <a:pt x="120" y="12"/>
                </a:lnTo>
                <a:lnTo>
                  <a:pt x="114" y="18"/>
                </a:lnTo>
                <a:lnTo>
                  <a:pt x="120" y="24"/>
                </a:lnTo>
                <a:lnTo>
                  <a:pt x="114" y="18"/>
                </a:lnTo>
                <a:lnTo>
                  <a:pt x="108" y="18"/>
                </a:lnTo>
                <a:lnTo>
                  <a:pt x="108" y="24"/>
                </a:lnTo>
                <a:lnTo>
                  <a:pt x="96" y="24"/>
                </a:lnTo>
                <a:lnTo>
                  <a:pt x="90" y="30"/>
                </a:lnTo>
                <a:lnTo>
                  <a:pt x="96" y="36"/>
                </a:lnTo>
                <a:lnTo>
                  <a:pt x="90" y="42"/>
                </a:lnTo>
                <a:lnTo>
                  <a:pt x="96" y="48"/>
                </a:lnTo>
                <a:lnTo>
                  <a:pt x="114" y="60"/>
                </a:lnTo>
                <a:lnTo>
                  <a:pt x="120" y="72"/>
                </a:lnTo>
                <a:lnTo>
                  <a:pt x="132" y="84"/>
                </a:lnTo>
                <a:lnTo>
                  <a:pt x="144" y="84"/>
                </a:lnTo>
                <a:lnTo>
                  <a:pt x="156" y="84"/>
                </a:lnTo>
                <a:lnTo>
                  <a:pt x="162" y="90"/>
                </a:lnTo>
                <a:lnTo>
                  <a:pt x="156" y="90"/>
                </a:lnTo>
                <a:lnTo>
                  <a:pt x="156" y="96"/>
                </a:lnTo>
                <a:lnTo>
                  <a:pt x="192" y="108"/>
                </a:lnTo>
                <a:lnTo>
                  <a:pt x="198" y="120"/>
                </a:lnTo>
                <a:lnTo>
                  <a:pt x="192" y="120"/>
                </a:lnTo>
                <a:lnTo>
                  <a:pt x="186" y="114"/>
                </a:lnTo>
                <a:lnTo>
                  <a:pt x="180" y="114"/>
                </a:lnTo>
                <a:lnTo>
                  <a:pt x="174" y="114"/>
                </a:lnTo>
                <a:lnTo>
                  <a:pt x="180" y="108"/>
                </a:lnTo>
                <a:lnTo>
                  <a:pt x="174" y="108"/>
                </a:lnTo>
                <a:lnTo>
                  <a:pt x="162" y="126"/>
                </a:lnTo>
                <a:lnTo>
                  <a:pt x="174" y="132"/>
                </a:lnTo>
                <a:lnTo>
                  <a:pt x="174" y="138"/>
                </a:lnTo>
                <a:lnTo>
                  <a:pt x="168" y="138"/>
                </a:lnTo>
                <a:lnTo>
                  <a:pt x="168" y="144"/>
                </a:lnTo>
                <a:lnTo>
                  <a:pt x="156" y="156"/>
                </a:lnTo>
                <a:lnTo>
                  <a:pt x="150" y="150"/>
                </a:lnTo>
                <a:lnTo>
                  <a:pt x="156" y="144"/>
                </a:lnTo>
                <a:lnTo>
                  <a:pt x="162" y="138"/>
                </a:lnTo>
                <a:lnTo>
                  <a:pt x="150" y="120"/>
                </a:lnTo>
                <a:lnTo>
                  <a:pt x="144" y="120"/>
                </a:lnTo>
                <a:lnTo>
                  <a:pt x="138" y="114"/>
                </a:lnTo>
                <a:lnTo>
                  <a:pt x="138" y="108"/>
                </a:lnTo>
                <a:lnTo>
                  <a:pt x="132" y="108"/>
                </a:lnTo>
                <a:lnTo>
                  <a:pt x="126" y="108"/>
                </a:lnTo>
                <a:lnTo>
                  <a:pt x="120" y="96"/>
                </a:lnTo>
                <a:lnTo>
                  <a:pt x="108" y="96"/>
                </a:lnTo>
                <a:lnTo>
                  <a:pt x="84" y="78"/>
                </a:lnTo>
                <a:lnTo>
                  <a:pt x="72" y="78"/>
                </a:lnTo>
                <a:lnTo>
                  <a:pt x="78" y="78"/>
                </a:lnTo>
                <a:lnTo>
                  <a:pt x="66" y="66"/>
                </a:lnTo>
                <a:lnTo>
                  <a:pt x="54" y="54"/>
                </a:lnTo>
                <a:lnTo>
                  <a:pt x="36" y="42"/>
                </a:lnTo>
                <a:lnTo>
                  <a:pt x="18" y="54"/>
                </a:lnTo>
                <a:lnTo>
                  <a:pt x="12" y="54"/>
                </a:lnTo>
                <a:lnTo>
                  <a:pt x="96" y="84"/>
                </a:lnTo>
                <a:lnTo>
                  <a:pt x="96" y="54"/>
                </a:lnTo>
                <a:lnTo>
                  <a:pt x="12" y="54"/>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451" name="Freeform 450">
            <a:hlinkClick xmlns:r="http://schemas.openxmlformats.org/officeDocument/2006/relationships" r:id="rId98" tooltip="Italy - 70,885"/>
          </xdr:cNvPr>
          <xdr:cNvSpPr>
            <a:spLocks/>
          </xdr:cNvSpPr>
        </xdr:nvSpPr>
        <xdr:spPr bwMode="auto">
          <a:xfrm>
            <a:off x="3804" y="1062"/>
            <a:ext cx="54" cy="24"/>
          </a:xfrm>
          <a:custGeom>
            <a:avLst/>
            <a:gdLst/>
            <a:ahLst/>
            <a:cxnLst>
              <a:cxn ang="0">
                <a:pos x="48" y="6"/>
              </a:cxn>
              <a:cxn ang="0">
                <a:pos x="48" y="12"/>
              </a:cxn>
              <a:cxn ang="0">
                <a:pos x="48" y="18"/>
              </a:cxn>
              <a:cxn ang="0">
                <a:pos x="48" y="24"/>
              </a:cxn>
              <a:cxn ang="0">
                <a:pos x="12" y="12"/>
              </a:cxn>
              <a:cxn ang="0">
                <a:pos x="6" y="12"/>
              </a:cxn>
              <a:cxn ang="0">
                <a:pos x="0" y="6"/>
              </a:cxn>
              <a:cxn ang="0">
                <a:pos x="6" y="0"/>
              </a:cxn>
              <a:cxn ang="0">
                <a:pos x="12" y="0"/>
              </a:cxn>
              <a:cxn ang="0">
                <a:pos x="24" y="0"/>
              </a:cxn>
              <a:cxn ang="0">
                <a:pos x="54" y="0"/>
              </a:cxn>
              <a:cxn ang="0">
                <a:pos x="48" y="6"/>
              </a:cxn>
            </a:cxnLst>
            <a:rect l="0" t="0" r="r" b="b"/>
            <a:pathLst>
              <a:path w="54" h="24">
                <a:moveTo>
                  <a:pt x="48" y="6"/>
                </a:moveTo>
                <a:lnTo>
                  <a:pt x="48" y="12"/>
                </a:lnTo>
                <a:lnTo>
                  <a:pt x="48" y="18"/>
                </a:lnTo>
                <a:lnTo>
                  <a:pt x="48" y="24"/>
                </a:lnTo>
                <a:lnTo>
                  <a:pt x="12" y="12"/>
                </a:lnTo>
                <a:lnTo>
                  <a:pt x="6" y="12"/>
                </a:lnTo>
                <a:lnTo>
                  <a:pt x="0" y="6"/>
                </a:lnTo>
                <a:lnTo>
                  <a:pt x="6" y="0"/>
                </a:lnTo>
                <a:lnTo>
                  <a:pt x="12" y="0"/>
                </a:lnTo>
                <a:lnTo>
                  <a:pt x="24" y="0"/>
                </a:lnTo>
                <a:lnTo>
                  <a:pt x="54" y="0"/>
                </a:lnTo>
                <a:lnTo>
                  <a:pt x="48" y="6"/>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452" name="Freeform 451">
            <a:hlinkClick xmlns:r="http://schemas.openxmlformats.org/officeDocument/2006/relationships" r:id="rId98" tooltip="Italy - 70,885"/>
          </xdr:cNvPr>
          <xdr:cNvSpPr>
            <a:spLocks/>
          </xdr:cNvSpPr>
        </xdr:nvSpPr>
        <xdr:spPr bwMode="auto">
          <a:xfrm>
            <a:off x="3732" y="1008"/>
            <a:ext cx="30" cy="42"/>
          </a:xfrm>
          <a:custGeom>
            <a:avLst/>
            <a:gdLst/>
            <a:ahLst/>
            <a:cxnLst>
              <a:cxn ang="0">
                <a:pos x="0" y="12"/>
              </a:cxn>
              <a:cxn ang="0">
                <a:pos x="0" y="6"/>
              </a:cxn>
              <a:cxn ang="0">
                <a:pos x="6" y="12"/>
              </a:cxn>
              <a:cxn ang="0">
                <a:pos x="18" y="0"/>
              </a:cxn>
              <a:cxn ang="0">
                <a:pos x="24" y="6"/>
              </a:cxn>
              <a:cxn ang="0">
                <a:pos x="30" y="12"/>
              </a:cxn>
              <a:cxn ang="0">
                <a:pos x="24" y="18"/>
              </a:cxn>
              <a:cxn ang="0">
                <a:pos x="24" y="24"/>
              </a:cxn>
              <a:cxn ang="0">
                <a:pos x="24" y="36"/>
              </a:cxn>
              <a:cxn ang="0">
                <a:pos x="12" y="36"/>
              </a:cxn>
              <a:cxn ang="0">
                <a:pos x="12" y="42"/>
              </a:cxn>
              <a:cxn ang="0">
                <a:pos x="6" y="42"/>
              </a:cxn>
              <a:cxn ang="0">
                <a:pos x="6" y="36"/>
              </a:cxn>
              <a:cxn ang="0">
                <a:pos x="6" y="42"/>
              </a:cxn>
              <a:cxn ang="0">
                <a:pos x="6" y="36"/>
              </a:cxn>
              <a:cxn ang="0">
                <a:pos x="6" y="24"/>
              </a:cxn>
              <a:cxn ang="0">
                <a:pos x="6" y="18"/>
              </a:cxn>
              <a:cxn ang="0">
                <a:pos x="0" y="12"/>
              </a:cxn>
            </a:cxnLst>
            <a:rect l="0" t="0" r="r" b="b"/>
            <a:pathLst>
              <a:path w="30" h="42">
                <a:moveTo>
                  <a:pt x="0" y="12"/>
                </a:moveTo>
                <a:lnTo>
                  <a:pt x="0" y="6"/>
                </a:lnTo>
                <a:lnTo>
                  <a:pt x="6" y="12"/>
                </a:lnTo>
                <a:lnTo>
                  <a:pt x="18" y="0"/>
                </a:lnTo>
                <a:lnTo>
                  <a:pt x="24" y="6"/>
                </a:lnTo>
                <a:lnTo>
                  <a:pt x="30" y="12"/>
                </a:lnTo>
                <a:lnTo>
                  <a:pt x="24" y="18"/>
                </a:lnTo>
                <a:lnTo>
                  <a:pt x="24" y="24"/>
                </a:lnTo>
                <a:lnTo>
                  <a:pt x="24" y="36"/>
                </a:lnTo>
                <a:lnTo>
                  <a:pt x="12" y="36"/>
                </a:lnTo>
                <a:lnTo>
                  <a:pt x="12" y="42"/>
                </a:lnTo>
                <a:lnTo>
                  <a:pt x="6" y="42"/>
                </a:lnTo>
                <a:lnTo>
                  <a:pt x="6" y="36"/>
                </a:lnTo>
                <a:lnTo>
                  <a:pt x="6" y="42"/>
                </a:lnTo>
                <a:lnTo>
                  <a:pt x="6" y="36"/>
                </a:lnTo>
                <a:lnTo>
                  <a:pt x="6" y="24"/>
                </a:lnTo>
                <a:lnTo>
                  <a:pt x="6" y="18"/>
                </a:lnTo>
                <a:lnTo>
                  <a:pt x="0" y="12"/>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453" name="Freeform 452">
            <a:hlinkClick xmlns:r="http://schemas.openxmlformats.org/officeDocument/2006/relationships" r:id="rId99" tooltip="Spain - 82,597"/>
          </xdr:cNvPr>
          <xdr:cNvSpPr>
            <a:spLocks/>
          </xdr:cNvSpPr>
        </xdr:nvSpPr>
        <xdr:spPr bwMode="auto">
          <a:xfrm>
            <a:off x="3612" y="1032"/>
            <a:ext cx="54" cy="18"/>
          </a:xfrm>
          <a:custGeom>
            <a:avLst/>
            <a:gdLst/>
            <a:ahLst/>
            <a:cxnLst>
              <a:cxn ang="0">
                <a:pos x="54" y="0"/>
              </a:cxn>
              <a:cxn ang="0">
                <a:pos x="48" y="0"/>
              </a:cxn>
              <a:cxn ang="0">
                <a:pos x="30" y="0"/>
              </a:cxn>
              <a:cxn ang="0">
                <a:pos x="24" y="6"/>
              </a:cxn>
              <a:cxn ang="0">
                <a:pos x="18" y="12"/>
              </a:cxn>
              <a:cxn ang="0">
                <a:pos x="12" y="12"/>
              </a:cxn>
              <a:cxn ang="0">
                <a:pos x="6" y="18"/>
              </a:cxn>
              <a:cxn ang="0">
                <a:pos x="0" y="18"/>
              </a:cxn>
              <a:cxn ang="0">
                <a:pos x="6" y="18"/>
              </a:cxn>
              <a:cxn ang="0">
                <a:pos x="18" y="18"/>
              </a:cxn>
              <a:cxn ang="0">
                <a:pos x="24" y="12"/>
              </a:cxn>
              <a:cxn ang="0">
                <a:pos x="36" y="12"/>
              </a:cxn>
              <a:cxn ang="0">
                <a:pos x="36" y="6"/>
              </a:cxn>
              <a:cxn ang="0">
                <a:pos x="42" y="6"/>
              </a:cxn>
              <a:cxn ang="0">
                <a:pos x="54" y="0"/>
              </a:cxn>
            </a:cxnLst>
            <a:rect l="0" t="0" r="r" b="b"/>
            <a:pathLst>
              <a:path w="54" h="18">
                <a:moveTo>
                  <a:pt x="54" y="0"/>
                </a:moveTo>
                <a:lnTo>
                  <a:pt x="48" y="0"/>
                </a:lnTo>
                <a:lnTo>
                  <a:pt x="30" y="0"/>
                </a:lnTo>
                <a:lnTo>
                  <a:pt x="24" y="6"/>
                </a:lnTo>
                <a:lnTo>
                  <a:pt x="18" y="12"/>
                </a:lnTo>
                <a:lnTo>
                  <a:pt x="12" y="12"/>
                </a:lnTo>
                <a:lnTo>
                  <a:pt x="6" y="18"/>
                </a:lnTo>
                <a:lnTo>
                  <a:pt x="0" y="18"/>
                </a:lnTo>
                <a:lnTo>
                  <a:pt x="6" y="18"/>
                </a:lnTo>
                <a:lnTo>
                  <a:pt x="18" y="18"/>
                </a:lnTo>
                <a:lnTo>
                  <a:pt x="24" y="12"/>
                </a:lnTo>
                <a:lnTo>
                  <a:pt x="36" y="12"/>
                </a:lnTo>
                <a:lnTo>
                  <a:pt x="36" y="6"/>
                </a:lnTo>
                <a:lnTo>
                  <a:pt x="42" y="6"/>
                </a:lnTo>
                <a:lnTo>
                  <a:pt x="54" y="0"/>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454" name="Freeform 453">
            <a:hlinkClick xmlns:r="http://schemas.openxmlformats.org/officeDocument/2006/relationships" r:id="rId99" tooltip="Spain - 82,597"/>
          </xdr:cNvPr>
          <xdr:cNvSpPr>
            <a:spLocks/>
          </xdr:cNvSpPr>
        </xdr:nvSpPr>
        <xdr:spPr bwMode="auto">
          <a:xfrm>
            <a:off x="3438" y="966"/>
            <a:ext cx="210" cy="132"/>
          </a:xfrm>
          <a:custGeom>
            <a:avLst/>
            <a:gdLst/>
            <a:ahLst/>
            <a:cxnLst>
              <a:cxn ang="0">
                <a:pos x="60" y="132"/>
              </a:cxn>
              <a:cxn ang="0">
                <a:pos x="48" y="120"/>
              </a:cxn>
              <a:cxn ang="0">
                <a:pos x="30" y="108"/>
              </a:cxn>
              <a:cxn ang="0">
                <a:pos x="42" y="96"/>
              </a:cxn>
              <a:cxn ang="0">
                <a:pos x="36" y="84"/>
              </a:cxn>
              <a:cxn ang="0">
                <a:pos x="36" y="72"/>
              </a:cxn>
              <a:cxn ang="0">
                <a:pos x="36" y="60"/>
              </a:cxn>
              <a:cxn ang="0">
                <a:pos x="42" y="48"/>
              </a:cxn>
              <a:cxn ang="0">
                <a:pos x="48" y="36"/>
              </a:cxn>
              <a:cxn ang="0">
                <a:pos x="18" y="36"/>
              </a:cxn>
              <a:cxn ang="0">
                <a:pos x="6" y="30"/>
              </a:cxn>
              <a:cxn ang="0">
                <a:pos x="6" y="30"/>
              </a:cxn>
              <a:cxn ang="0">
                <a:pos x="6" y="18"/>
              </a:cxn>
              <a:cxn ang="0">
                <a:pos x="6" y="18"/>
              </a:cxn>
              <a:cxn ang="0">
                <a:pos x="0" y="12"/>
              </a:cxn>
              <a:cxn ang="0">
                <a:pos x="18" y="6"/>
              </a:cxn>
              <a:cxn ang="0">
                <a:pos x="36" y="6"/>
              </a:cxn>
              <a:cxn ang="0">
                <a:pos x="78" y="6"/>
              </a:cxn>
              <a:cxn ang="0">
                <a:pos x="102" y="6"/>
              </a:cxn>
              <a:cxn ang="0">
                <a:pos x="132" y="12"/>
              </a:cxn>
              <a:cxn ang="0">
                <a:pos x="144" y="18"/>
              </a:cxn>
              <a:cxn ang="0">
                <a:pos x="180" y="24"/>
              </a:cxn>
              <a:cxn ang="0">
                <a:pos x="192" y="24"/>
              </a:cxn>
              <a:cxn ang="0">
                <a:pos x="210" y="30"/>
              </a:cxn>
              <a:cxn ang="0">
                <a:pos x="174" y="48"/>
              </a:cxn>
              <a:cxn ang="0">
                <a:pos x="174" y="54"/>
              </a:cxn>
              <a:cxn ang="0">
                <a:pos x="156" y="66"/>
              </a:cxn>
              <a:cxn ang="0">
                <a:pos x="156" y="84"/>
              </a:cxn>
              <a:cxn ang="0">
                <a:pos x="150" y="96"/>
              </a:cxn>
              <a:cxn ang="0">
                <a:pos x="144" y="108"/>
              </a:cxn>
              <a:cxn ang="0">
                <a:pos x="126" y="108"/>
              </a:cxn>
              <a:cxn ang="0">
                <a:pos x="108" y="120"/>
              </a:cxn>
              <a:cxn ang="0">
                <a:pos x="78" y="126"/>
              </a:cxn>
              <a:cxn ang="0">
                <a:pos x="66" y="132"/>
              </a:cxn>
            </a:cxnLst>
            <a:rect l="0" t="0" r="r" b="b"/>
            <a:pathLst>
              <a:path w="210" h="132">
                <a:moveTo>
                  <a:pt x="66" y="132"/>
                </a:moveTo>
                <a:lnTo>
                  <a:pt x="60" y="132"/>
                </a:lnTo>
                <a:lnTo>
                  <a:pt x="54" y="132"/>
                </a:lnTo>
                <a:lnTo>
                  <a:pt x="48" y="120"/>
                </a:lnTo>
                <a:lnTo>
                  <a:pt x="36" y="114"/>
                </a:lnTo>
                <a:lnTo>
                  <a:pt x="30" y="108"/>
                </a:lnTo>
                <a:lnTo>
                  <a:pt x="30" y="102"/>
                </a:lnTo>
                <a:lnTo>
                  <a:pt x="42" y="96"/>
                </a:lnTo>
                <a:lnTo>
                  <a:pt x="30" y="90"/>
                </a:lnTo>
                <a:lnTo>
                  <a:pt x="36" y="84"/>
                </a:lnTo>
                <a:lnTo>
                  <a:pt x="30" y="72"/>
                </a:lnTo>
                <a:lnTo>
                  <a:pt x="36" y="72"/>
                </a:lnTo>
                <a:lnTo>
                  <a:pt x="42" y="66"/>
                </a:lnTo>
                <a:lnTo>
                  <a:pt x="36" y="60"/>
                </a:lnTo>
                <a:lnTo>
                  <a:pt x="42" y="54"/>
                </a:lnTo>
                <a:lnTo>
                  <a:pt x="42" y="48"/>
                </a:lnTo>
                <a:lnTo>
                  <a:pt x="54" y="36"/>
                </a:lnTo>
                <a:lnTo>
                  <a:pt x="48" y="36"/>
                </a:lnTo>
                <a:lnTo>
                  <a:pt x="42" y="30"/>
                </a:lnTo>
                <a:lnTo>
                  <a:pt x="18" y="36"/>
                </a:lnTo>
                <a:lnTo>
                  <a:pt x="18" y="30"/>
                </a:lnTo>
                <a:lnTo>
                  <a:pt x="6" y="30"/>
                </a:lnTo>
                <a:lnTo>
                  <a:pt x="12" y="24"/>
                </a:lnTo>
                <a:lnTo>
                  <a:pt x="6" y="30"/>
                </a:lnTo>
                <a:lnTo>
                  <a:pt x="6" y="24"/>
                </a:lnTo>
                <a:lnTo>
                  <a:pt x="6" y="18"/>
                </a:lnTo>
                <a:lnTo>
                  <a:pt x="6" y="24"/>
                </a:lnTo>
                <a:lnTo>
                  <a:pt x="6" y="18"/>
                </a:lnTo>
                <a:lnTo>
                  <a:pt x="0" y="18"/>
                </a:lnTo>
                <a:lnTo>
                  <a:pt x="0" y="12"/>
                </a:lnTo>
                <a:lnTo>
                  <a:pt x="6" y="12"/>
                </a:lnTo>
                <a:lnTo>
                  <a:pt x="18" y="6"/>
                </a:lnTo>
                <a:lnTo>
                  <a:pt x="24" y="0"/>
                </a:lnTo>
                <a:lnTo>
                  <a:pt x="36" y="6"/>
                </a:lnTo>
                <a:lnTo>
                  <a:pt x="54" y="6"/>
                </a:lnTo>
                <a:lnTo>
                  <a:pt x="78" y="6"/>
                </a:lnTo>
                <a:lnTo>
                  <a:pt x="96" y="6"/>
                </a:lnTo>
                <a:lnTo>
                  <a:pt x="102" y="6"/>
                </a:lnTo>
                <a:lnTo>
                  <a:pt x="126" y="6"/>
                </a:lnTo>
                <a:lnTo>
                  <a:pt x="132" y="12"/>
                </a:lnTo>
                <a:lnTo>
                  <a:pt x="144" y="12"/>
                </a:lnTo>
                <a:lnTo>
                  <a:pt x="144" y="18"/>
                </a:lnTo>
                <a:lnTo>
                  <a:pt x="168" y="18"/>
                </a:lnTo>
                <a:lnTo>
                  <a:pt x="180" y="24"/>
                </a:lnTo>
                <a:lnTo>
                  <a:pt x="186" y="24"/>
                </a:lnTo>
                <a:lnTo>
                  <a:pt x="192" y="24"/>
                </a:lnTo>
                <a:lnTo>
                  <a:pt x="210" y="24"/>
                </a:lnTo>
                <a:lnTo>
                  <a:pt x="210" y="30"/>
                </a:lnTo>
                <a:lnTo>
                  <a:pt x="192" y="42"/>
                </a:lnTo>
                <a:lnTo>
                  <a:pt x="174" y="48"/>
                </a:lnTo>
                <a:lnTo>
                  <a:pt x="168" y="54"/>
                </a:lnTo>
                <a:lnTo>
                  <a:pt x="174" y="54"/>
                </a:lnTo>
                <a:lnTo>
                  <a:pt x="168" y="54"/>
                </a:lnTo>
                <a:lnTo>
                  <a:pt x="156" y="66"/>
                </a:lnTo>
                <a:lnTo>
                  <a:pt x="150" y="78"/>
                </a:lnTo>
                <a:lnTo>
                  <a:pt x="156" y="84"/>
                </a:lnTo>
                <a:lnTo>
                  <a:pt x="162" y="84"/>
                </a:lnTo>
                <a:lnTo>
                  <a:pt x="150" y="96"/>
                </a:lnTo>
                <a:lnTo>
                  <a:pt x="138" y="102"/>
                </a:lnTo>
                <a:lnTo>
                  <a:pt x="144" y="108"/>
                </a:lnTo>
                <a:lnTo>
                  <a:pt x="132" y="108"/>
                </a:lnTo>
                <a:lnTo>
                  <a:pt x="126" y="108"/>
                </a:lnTo>
                <a:lnTo>
                  <a:pt x="120" y="120"/>
                </a:lnTo>
                <a:lnTo>
                  <a:pt x="108" y="120"/>
                </a:lnTo>
                <a:lnTo>
                  <a:pt x="84" y="120"/>
                </a:lnTo>
                <a:lnTo>
                  <a:pt x="78" y="126"/>
                </a:lnTo>
                <a:lnTo>
                  <a:pt x="66" y="126"/>
                </a:lnTo>
                <a:lnTo>
                  <a:pt x="66" y="132"/>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455" name="Freeform 454">
            <a:hlinkClick xmlns:r="http://schemas.openxmlformats.org/officeDocument/2006/relationships" r:id="rId100" tooltip="China - 123,353"/>
          </xdr:cNvPr>
          <xdr:cNvSpPr>
            <a:spLocks/>
          </xdr:cNvSpPr>
        </xdr:nvSpPr>
        <xdr:spPr bwMode="auto">
          <a:xfrm>
            <a:off x="5640" y="1170"/>
            <a:ext cx="12" cy="6"/>
          </a:xfrm>
          <a:custGeom>
            <a:avLst/>
            <a:gdLst/>
            <a:ahLst/>
            <a:cxnLst>
              <a:cxn ang="0">
                <a:pos x="0" y="0"/>
              </a:cxn>
              <a:cxn ang="0">
                <a:pos x="12" y="6"/>
              </a:cxn>
              <a:cxn ang="0">
                <a:pos x="6" y="6"/>
              </a:cxn>
              <a:cxn ang="0">
                <a:pos x="0" y="0"/>
              </a:cxn>
            </a:cxnLst>
            <a:rect l="0" t="0" r="r" b="b"/>
            <a:pathLst>
              <a:path w="12" h="6">
                <a:moveTo>
                  <a:pt x="0" y="0"/>
                </a:moveTo>
                <a:lnTo>
                  <a:pt x="12" y="6"/>
                </a:lnTo>
                <a:lnTo>
                  <a:pt x="6" y="6"/>
                </a:lnTo>
                <a:lnTo>
                  <a:pt x="0" y="0"/>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456" name="Freeform 455">
            <a:hlinkClick xmlns:r="http://schemas.openxmlformats.org/officeDocument/2006/relationships" r:id="rId100" tooltip="China - 123,353"/>
          </xdr:cNvPr>
          <xdr:cNvSpPr>
            <a:spLocks/>
          </xdr:cNvSpPr>
        </xdr:nvSpPr>
        <xdr:spPr bwMode="auto">
          <a:xfrm>
            <a:off x="5430" y="1368"/>
            <a:ext cx="42" cy="30"/>
          </a:xfrm>
          <a:custGeom>
            <a:avLst/>
            <a:gdLst/>
            <a:ahLst/>
            <a:cxnLst>
              <a:cxn ang="0">
                <a:pos x="36" y="12"/>
              </a:cxn>
              <a:cxn ang="0">
                <a:pos x="30" y="12"/>
              </a:cxn>
              <a:cxn ang="0">
                <a:pos x="30" y="24"/>
              </a:cxn>
              <a:cxn ang="0">
                <a:pos x="24" y="30"/>
              </a:cxn>
              <a:cxn ang="0">
                <a:pos x="18" y="30"/>
              </a:cxn>
              <a:cxn ang="0">
                <a:pos x="0" y="24"/>
              </a:cxn>
              <a:cxn ang="0">
                <a:pos x="0" y="12"/>
              </a:cxn>
              <a:cxn ang="0">
                <a:pos x="12" y="6"/>
              </a:cxn>
              <a:cxn ang="0">
                <a:pos x="12" y="0"/>
              </a:cxn>
              <a:cxn ang="0">
                <a:pos x="12" y="6"/>
              </a:cxn>
              <a:cxn ang="0">
                <a:pos x="18" y="0"/>
              </a:cxn>
              <a:cxn ang="0">
                <a:pos x="36" y="0"/>
              </a:cxn>
              <a:cxn ang="0">
                <a:pos x="42" y="6"/>
              </a:cxn>
              <a:cxn ang="0">
                <a:pos x="36" y="12"/>
              </a:cxn>
            </a:cxnLst>
            <a:rect l="0" t="0" r="r" b="b"/>
            <a:pathLst>
              <a:path w="42" h="30">
                <a:moveTo>
                  <a:pt x="36" y="12"/>
                </a:moveTo>
                <a:lnTo>
                  <a:pt x="30" y="12"/>
                </a:lnTo>
                <a:lnTo>
                  <a:pt x="30" y="24"/>
                </a:lnTo>
                <a:lnTo>
                  <a:pt x="24" y="30"/>
                </a:lnTo>
                <a:lnTo>
                  <a:pt x="18" y="30"/>
                </a:lnTo>
                <a:lnTo>
                  <a:pt x="0" y="24"/>
                </a:lnTo>
                <a:lnTo>
                  <a:pt x="0" y="12"/>
                </a:lnTo>
                <a:lnTo>
                  <a:pt x="12" y="6"/>
                </a:lnTo>
                <a:lnTo>
                  <a:pt x="12" y="0"/>
                </a:lnTo>
                <a:lnTo>
                  <a:pt x="12" y="6"/>
                </a:lnTo>
                <a:lnTo>
                  <a:pt x="18" y="0"/>
                </a:lnTo>
                <a:lnTo>
                  <a:pt x="36" y="0"/>
                </a:lnTo>
                <a:lnTo>
                  <a:pt x="42" y="6"/>
                </a:lnTo>
                <a:lnTo>
                  <a:pt x="36" y="12"/>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457" name="Freeform 456">
            <a:hlinkClick xmlns:r="http://schemas.openxmlformats.org/officeDocument/2006/relationships" r:id="rId100" tooltip="China - 123,353"/>
          </xdr:cNvPr>
          <xdr:cNvSpPr>
            <a:spLocks/>
          </xdr:cNvSpPr>
        </xdr:nvSpPr>
        <xdr:spPr bwMode="auto">
          <a:xfrm>
            <a:off x="4836" y="804"/>
            <a:ext cx="1038" cy="564"/>
          </a:xfrm>
          <a:custGeom>
            <a:avLst/>
            <a:gdLst/>
            <a:ahLst/>
            <a:cxnLst>
              <a:cxn ang="0">
                <a:pos x="222" y="432"/>
              </a:cxn>
              <a:cxn ang="0">
                <a:pos x="180" y="408"/>
              </a:cxn>
              <a:cxn ang="0">
                <a:pos x="114" y="384"/>
              </a:cxn>
              <a:cxn ang="0">
                <a:pos x="90" y="354"/>
              </a:cxn>
              <a:cxn ang="0">
                <a:pos x="78" y="306"/>
              </a:cxn>
              <a:cxn ang="0">
                <a:pos x="30" y="282"/>
              </a:cxn>
              <a:cxn ang="0">
                <a:pos x="6" y="252"/>
              </a:cxn>
              <a:cxn ang="0">
                <a:pos x="36" y="216"/>
              </a:cxn>
              <a:cxn ang="0">
                <a:pos x="114" y="180"/>
              </a:cxn>
              <a:cxn ang="0">
                <a:pos x="138" y="138"/>
              </a:cxn>
              <a:cxn ang="0">
                <a:pos x="204" y="108"/>
              </a:cxn>
              <a:cxn ang="0">
                <a:pos x="246" y="72"/>
              </a:cxn>
              <a:cxn ang="0">
                <a:pos x="294" y="108"/>
              </a:cxn>
              <a:cxn ang="0">
                <a:pos x="360" y="150"/>
              </a:cxn>
              <a:cxn ang="0">
                <a:pos x="462" y="180"/>
              </a:cxn>
              <a:cxn ang="0">
                <a:pos x="606" y="186"/>
              </a:cxn>
              <a:cxn ang="0">
                <a:pos x="678" y="150"/>
              </a:cxn>
              <a:cxn ang="0">
                <a:pos x="756" y="114"/>
              </a:cxn>
              <a:cxn ang="0">
                <a:pos x="732" y="96"/>
              </a:cxn>
              <a:cxn ang="0">
                <a:pos x="774" y="54"/>
              </a:cxn>
              <a:cxn ang="0">
                <a:pos x="864" y="6"/>
              </a:cxn>
              <a:cxn ang="0">
                <a:pos x="912" y="48"/>
              </a:cxn>
              <a:cxn ang="0">
                <a:pos x="966" y="78"/>
              </a:cxn>
              <a:cxn ang="0">
                <a:pos x="1032" y="90"/>
              </a:cxn>
              <a:cxn ang="0">
                <a:pos x="1008" y="138"/>
              </a:cxn>
              <a:cxn ang="0">
                <a:pos x="966" y="186"/>
              </a:cxn>
              <a:cxn ang="0">
                <a:pos x="924" y="204"/>
              </a:cxn>
              <a:cxn ang="0">
                <a:pos x="816" y="246"/>
              </a:cxn>
              <a:cxn ang="0">
                <a:pos x="804" y="210"/>
              </a:cxn>
              <a:cxn ang="0">
                <a:pos x="750" y="258"/>
              </a:cxn>
              <a:cxn ang="0">
                <a:pos x="816" y="270"/>
              </a:cxn>
              <a:cxn ang="0">
                <a:pos x="798" y="282"/>
              </a:cxn>
              <a:cxn ang="0">
                <a:pos x="780" y="300"/>
              </a:cxn>
              <a:cxn ang="0">
                <a:pos x="816" y="366"/>
              </a:cxn>
              <a:cxn ang="0">
                <a:pos x="816" y="372"/>
              </a:cxn>
              <a:cxn ang="0">
                <a:pos x="822" y="396"/>
              </a:cxn>
              <a:cxn ang="0">
                <a:pos x="804" y="414"/>
              </a:cxn>
              <a:cxn ang="0">
                <a:pos x="798" y="438"/>
              </a:cxn>
              <a:cxn ang="0">
                <a:pos x="786" y="456"/>
              </a:cxn>
              <a:cxn ang="0">
                <a:pos x="768" y="474"/>
              </a:cxn>
              <a:cxn ang="0">
                <a:pos x="750" y="492"/>
              </a:cxn>
              <a:cxn ang="0">
                <a:pos x="726" y="510"/>
              </a:cxn>
              <a:cxn ang="0">
                <a:pos x="696" y="516"/>
              </a:cxn>
              <a:cxn ang="0">
                <a:pos x="678" y="510"/>
              </a:cxn>
              <a:cxn ang="0">
                <a:pos x="666" y="534"/>
              </a:cxn>
              <a:cxn ang="0">
                <a:pos x="618" y="552"/>
              </a:cxn>
              <a:cxn ang="0">
                <a:pos x="612" y="540"/>
              </a:cxn>
              <a:cxn ang="0">
                <a:pos x="588" y="534"/>
              </a:cxn>
              <a:cxn ang="0">
                <a:pos x="546" y="516"/>
              </a:cxn>
              <a:cxn ang="0">
                <a:pos x="510" y="522"/>
              </a:cxn>
              <a:cxn ang="0">
                <a:pos x="480" y="546"/>
              </a:cxn>
              <a:cxn ang="0">
                <a:pos x="432" y="528"/>
              </a:cxn>
              <a:cxn ang="0">
                <a:pos x="408" y="486"/>
              </a:cxn>
              <a:cxn ang="0">
                <a:pos x="414" y="426"/>
              </a:cxn>
              <a:cxn ang="0">
                <a:pos x="390" y="408"/>
              </a:cxn>
              <a:cxn ang="0">
                <a:pos x="324" y="426"/>
              </a:cxn>
              <a:cxn ang="0">
                <a:pos x="258" y="444"/>
              </a:cxn>
            </a:cxnLst>
            <a:rect l="0" t="0" r="r" b="b"/>
            <a:pathLst>
              <a:path w="1038" h="564">
                <a:moveTo>
                  <a:pt x="258" y="444"/>
                </a:moveTo>
                <a:lnTo>
                  <a:pt x="258" y="438"/>
                </a:lnTo>
                <a:lnTo>
                  <a:pt x="258" y="432"/>
                </a:lnTo>
                <a:lnTo>
                  <a:pt x="258" y="426"/>
                </a:lnTo>
                <a:lnTo>
                  <a:pt x="246" y="432"/>
                </a:lnTo>
                <a:lnTo>
                  <a:pt x="234" y="432"/>
                </a:lnTo>
                <a:lnTo>
                  <a:pt x="222" y="426"/>
                </a:lnTo>
                <a:lnTo>
                  <a:pt x="222" y="432"/>
                </a:lnTo>
                <a:lnTo>
                  <a:pt x="216" y="426"/>
                </a:lnTo>
                <a:lnTo>
                  <a:pt x="210" y="432"/>
                </a:lnTo>
                <a:lnTo>
                  <a:pt x="204" y="426"/>
                </a:lnTo>
                <a:lnTo>
                  <a:pt x="198" y="426"/>
                </a:lnTo>
                <a:lnTo>
                  <a:pt x="198" y="420"/>
                </a:lnTo>
                <a:lnTo>
                  <a:pt x="192" y="420"/>
                </a:lnTo>
                <a:lnTo>
                  <a:pt x="186" y="420"/>
                </a:lnTo>
                <a:lnTo>
                  <a:pt x="180" y="408"/>
                </a:lnTo>
                <a:lnTo>
                  <a:pt x="168" y="408"/>
                </a:lnTo>
                <a:lnTo>
                  <a:pt x="162" y="402"/>
                </a:lnTo>
                <a:lnTo>
                  <a:pt x="150" y="396"/>
                </a:lnTo>
                <a:lnTo>
                  <a:pt x="144" y="390"/>
                </a:lnTo>
                <a:lnTo>
                  <a:pt x="132" y="390"/>
                </a:lnTo>
                <a:lnTo>
                  <a:pt x="132" y="396"/>
                </a:lnTo>
                <a:lnTo>
                  <a:pt x="126" y="390"/>
                </a:lnTo>
                <a:lnTo>
                  <a:pt x="114" y="384"/>
                </a:lnTo>
                <a:lnTo>
                  <a:pt x="108" y="378"/>
                </a:lnTo>
                <a:lnTo>
                  <a:pt x="102" y="378"/>
                </a:lnTo>
                <a:lnTo>
                  <a:pt x="96" y="372"/>
                </a:lnTo>
                <a:lnTo>
                  <a:pt x="90" y="372"/>
                </a:lnTo>
                <a:lnTo>
                  <a:pt x="90" y="360"/>
                </a:lnTo>
                <a:lnTo>
                  <a:pt x="84" y="360"/>
                </a:lnTo>
                <a:lnTo>
                  <a:pt x="84" y="354"/>
                </a:lnTo>
                <a:lnTo>
                  <a:pt x="90" y="354"/>
                </a:lnTo>
                <a:lnTo>
                  <a:pt x="96" y="354"/>
                </a:lnTo>
                <a:lnTo>
                  <a:pt x="102" y="348"/>
                </a:lnTo>
                <a:lnTo>
                  <a:pt x="102" y="342"/>
                </a:lnTo>
                <a:lnTo>
                  <a:pt x="90" y="336"/>
                </a:lnTo>
                <a:lnTo>
                  <a:pt x="90" y="324"/>
                </a:lnTo>
                <a:lnTo>
                  <a:pt x="96" y="324"/>
                </a:lnTo>
                <a:lnTo>
                  <a:pt x="84" y="318"/>
                </a:lnTo>
                <a:lnTo>
                  <a:pt x="78" y="306"/>
                </a:lnTo>
                <a:lnTo>
                  <a:pt x="72" y="306"/>
                </a:lnTo>
                <a:lnTo>
                  <a:pt x="60" y="300"/>
                </a:lnTo>
                <a:lnTo>
                  <a:pt x="54" y="294"/>
                </a:lnTo>
                <a:lnTo>
                  <a:pt x="48" y="300"/>
                </a:lnTo>
                <a:lnTo>
                  <a:pt x="42" y="294"/>
                </a:lnTo>
                <a:lnTo>
                  <a:pt x="42" y="282"/>
                </a:lnTo>
                <a:lnTo>
                  <a:pt x="36" y="282"/>
                </a:lnTo>
                <a:lnTo>
                  <a:pt x="30" y="282"/>
                </a:lnTo>
                <a:lnTo>
                  <a:pt x="30" y="276"/>
                </a:lnTo>
                <a:lnTo>
                  <a:pt x="18" y="276"/>
                </a:lnTo>
                <a:lnTo>
                  <a:pt x="24" y="276"/>
                </a:lnTo>
                <a:lnTo>
                  <a:pt x="30" y="270"/>
                </a:lnTo>
                <a:lnTo>
                  <a:pt x="24" y="264"/>
                </a:lnTo>
                <a:lnTo>
                  <a:pt x="24" y="252"/>
                </a:lnTo>
                <a:lnTo>
                  <a:pt x="18" y="246"/>
                </a:lnTo>
                <a:lnTo>
                  <a:pt x="6" y="252"/>
                </a:lnTo>
                <a:lnTo>
                  <a:pt x="6" y="246"/>
                </a:lnTo>
                <a:lnTo>
                  <a:pt x="0" y="240"/>
                </a:lnTo>
                <a:lnTo>
                  <a:pt x="6" y="234"/>
                </a:lnTo>
                <a:lnTo>
                  <a:pt x="6" y="228"/>
                </a:lnTo>
                <a:lnTo>
                  <a:pt x="24" y="222"/>
                </a:lnTo>
                <a:lnTo>
                  <a:pt x="24" y="216"/>
                </a:lnTo>
                <a:lnTo>
                  <a:pt x="30" y="216"/>
                </a:lnTo>
                <a:lnTo>
                  <a:pt x="36" y="216"/>
                </a:lnTo>
                <a:lnTo>
                  <a:pt x="36" y="222"/>
                </a:lnTo>
                <a:lnTo>
                  <a:pt x="48" y="222"/>
                </a:lnTo>
                <a:lnTo>
                  <a:pt x="60" y="210"/>
                </a:lnTo>
                <a:lnTo>
                  <a:pt x="78" y="210"/>
                </a:lnTo>
                <a:lnTo>
                  <a:pt x="84" y="204"/>
                </a:lnTo>
                <a:lnTo>
                  <a:pt x="114" y="192"/>
                </a:lnTo>
                <a:lnTo>
                  <a:pt x="114" y="186"/>
                </a:lnTo>
                <a:lnTo>
                  <a:pt x="114" y="180"/>
                </a:lnTo>
                <a:lnTo>
                  <a:pt x="120" y="180"/>
                </a:lnTo>
                <a:lnTo>
                  <a:pt x="114" y="174"/>
                </a:lnTo>
                <a:lnTo>
                  <a:pt x="126" y="174"/>
                </a:lnTo>
                <a:lnTo>
                  <a:pt x="114" y="156"/>
                </a:lnTo>
                <a:lnTo>
                  <a:pt x="114" y="150"/>
                </a:lnTo>
                <a:lnTo>
                  <a:pt x="120" y="150"/>
                </a:lnTo>
                <a:lnTo>
                  <a:pt x="108" y="144"/>
                </a:lnTo>
                <a:lnTo>
                  <a:pt x="138" y="138"/>
                </a:lnTo>
                <a:lnTo>
                  <a:pt x="144" y="138"/>
                </a:lnTo>
                <a:lnTo>
                  <a:pt x="156" y="138"/>
                </a:lnTo>
                <a:lnTo>
                  <a:pt x="150" y="132"/>
                </a:lnTo>
                <a:lnTo>
                  <a:pt x="162" y="108"/>
                </a:lnTo>
                <a:lnTo>
                  <a:pt x="174" y="108"/>
                </a:lnTo>
                <a:lnTo>
                  <a:pt x="192" y="108"/>
                </a:lnTo>
                <a:lnTo>
                  <a:pt x="192" y="114"/>
                </a:lnTo>
                <a:lnTo>
                  <a:pt x="204" y="108"/>
                </a:lnTo>
                <a:lnTo>
                  <a:pt x="204" y="102"/>
                </a:lnTo>
                <a:lnTo>
                  <a:pt x="204" y="96"/>
                </a:lnTo>
                <a:lnTo>
                  <a:pt x="210" y="84"/>
                </a:lnTo>
                <a:lnTo>
                  <a:pt x="222" y="84"/>
                </a:lnTo>
                <a:lnTo>
                  <a:pt x="228" y="72"/>
                </a:lnTo>
                <a:lnTo>
                  <a:pt x="234" y="72"/>
                </a:lnTo>
                <a:lnTo>
                  <a:pt x="240" y="72"/>
                </a:lnTo>
                <a:lnTo>
                  <a:pt x="246" y="72"/>
                </a:lnTo>
                <a:lnTo>
                  <a:pt x="240" y="78"/>
                </a:lnTo>
                <a:lnTo>
                  <a:pt x="246" y="78"/>
                </a:lnTo>
                <a:lnTo>
                  <a:pt x="246" y="84"/>
                </a:lnTo>
                <a:lnTo>
                  <a:pt x="252" y="84"/>
                </a:lnTo>
                <a:lnTo>
                  <a:pt x="258" y="90"/>
                </a:lnTo>
                <a:lnTo>
                  <a:pt x="264" y="90"/>
                </a:lnTo>
                <a:lnTo>
                  <a:pt x="282" y="96"/>
                </a:lnTo>
                <a:lnTo>
                  <a:pt x="294" y="108"/>
                </a:lnTo>
                <a:lnTo>
                  <a:pt x="300" y="114"/>
                </a:lnTo>
                <a:lnTo>
                  <a:pt x="294" y="120"/>
                </a:lnTo>
                <a:lnTo>
                  <a:pt x="294" y="126"/>
                </a:lnTo>
                <a:lnTo>
                  <a:pt x="288" y="132"/>
                </a:lnTo>
                <a:lnTo>
                  <a:pt x="294" y="138"/>
                </a:lnTo>
                <a:lnTo>
                  <a:pt x="306" y="138"/>
                </a:lnTo>
                <a:lnTo>
                  <a:pt x="342" y="144"/>
                </a:lnTo>
                <a:lnTo>
                  <a:pt x="360" y="150"/>
                </a:lnTo>
                <a:lnTo>
                  <a:pt x="372" y="156"/>
                </a:lnTo>
                <a:lnTo>
                  <a:pt x="366" y="162"/>
                </a:lnTo>
                <a:lnTo>
                  <a:pt x="372" y="162"/>
                </a:lnTo>
                <a:lnTo>
                  <a:pt x="378" y="174"/>
                </a:lnTo>
                <a:lnTo>
                  <a:pt x="390" y="180"/>
                </a:lnTo>
                <a:lnTo>
                  <a:pt x="402" y="180"/>
                </a:lnTo>
                <a:lnTo>
                  <a:pt x="438" y="186"/>
                </a:lnTo>
                <a:lnTo>
                  <a:pt x="462" y="180"/>
                </a:lnTo>
                <a:lnTo>
                  <a:pt x="480" y="186"/>
                </a:lnTo>
                <a:lnTo>
                  <a:pt x="486" y="192"/>
                </a:lnTo>
                <a:lnTo>
                  <a:pt x="504" y="192"/>
                </a:lnTo>
                <a:lnTo>
                  <a:pt x="522" y="192"/>
                </a:lnTo>
                <a:lnTo>
                  <a:pt x="522" y="198"/>
                </a:lnTo>
                <a:lnTo>
                  <a:pt x="534" y="198"/>
                </a:lnTo>
                <a:lnTo>
                  <a:pt x="576" y="186"/>
                </a:lnTo>
                <a:lnTo>
                  <a:pt x="606" y="186"/>
                </a:lnTo>
                <a:lnTo>
                  <a:pt x="618" y="186"/>
                </a:lnTo>
                <a:lnTo>
                  <a:pt x="636" y="174"/>
                </a:lnTo>
                <a:lnTo>
                  <a:pt x="648" y="162"/>
                </a:lnTo>
                <a:lnTo>
                  <a:pt x="642" y="150"/>
                </a:lnTo>
                <a:lnTo>
                  <a:pt x="648" y="144"/>
                </a:lnTo>
                <a:lnTo>
                  <a:pt x="660" y="138"/>
                </a:lnTo>
                <a:lnTo>
                  <a:pt x="666" y="144"/>
                </a:lnTo>
                <a:lnTo>
                  <a:pt x="678" y="150"/>
                </a:lnTo>
                <a:lnTo>
                  <a:pt x="696" y="138"/>
                </a:lnTo>
                <a:lnTo>
                  <a:pt x="714" y="132"/>
                </a:lnTo>
                <a:lnTo>
                  <a:pt x="720" y="132"/>
                </a:lnTo>
                <a:lnTo>
                  <a:pt x="726" y="120"/>
                </a:lnTo>
                <a:lnTo>
                  <a:pt x="744" y="120"/>
                </a:lnTo>
                <a:lnTo>
                  <a:pt x="744" y="114"/>
                </a:lnTo>
                <a:lnTo>
                  <a:pt x="750" y="120"/>
                </a:lnTo>
                <a:lnTo>
                  <a:pt x="756" y="114"/>
                </a:lnTo>
                <a:lnTo>
                  <a:pt x="780" y="114"/>
                </a:lnTo>
                <a:lnTo>
                  <a:pt x="786" y="114"/>
                </a:lnTo>
                <a:lnTo>
                  <a:pt x="786" y="108"/>
                </a:lnTo>
                <a:lnTo>
                  <a:pt x="768" y="96"/>
                </a:lnTo>
                <a:lnTo>
                  <a:pt x="762" y="90"/>
                </a:lnTo>
                <a:lnTo>
                  <a:pt x="750" y="90"/>
                </a:lnTo>
                <a:lnTo>
                  <a:pt x="744" y="96"/>
                </a:lnTo>
                <a:lnTo>
                  <a:pt x="732" y="96"/>
                </a:lnTo>
                <a:lnTo>
                  <a:pt x="726" y="96"/>
                </a:lnTo>
                <a:lnTo>
                  <a:pt x="714" y="96"/>
                </a:lnTo>
                <a:lnTo>
                  <a:pt x="708" y="90"/>
                </a:lnTo>
                <a:lnTo>
                  <a:pt x="714" y="84"/>
                </a:lnTo>
                <a:lnTo>
                  <a:pt x="732" y="60"/>
                </a:lnTo>
                <a:lnTo>
                  <a:pt x="750" y="66"/>
                </a:lnTo>
                <a:lnTo>
                  <a:pt x="762" y="60"/>
                </a:lnTo>
                <a:lnTo>
                  <a:pt x="774" y="54"/>
                </a:lnTo>
                <a:lnTo>
                  <a:pt x="768" y="54"/>
                </a:lnTo>
                <a:lnTo>
                  <a:pt x="786" y="30"/>
                </a:lnTo>
                <a:lnTo>
                  <a:pt x="798" y="24"/>
                </a:lnTo>
                <a:lnTo>
                  <a:pt x="798" y="18"/>
                </a:lnTo>
                <a:lnTo>
                  <a:pt x="786" y="12"/>
                </a:lnTo>
                <a:lnTo>
                  <a:pt x="798" y="0"/>
                </a:lnTo>
                <a:lnTo>
                  <a:pt x="846" y="0"/>
                </a:lnTo>
                <a:lnTo>
                  <a:pt x="864" y="6"/>
                </a:lnTo>
                <a:lnTo>
                  <a:pt x="882" y="6"/>
                </a:lnTo>
                <a:lnTo>
                  <a:pt x="888" y="12"/>
                </a:lnTo>
                <a:lnTo>
                  <a:pt x="900" y="24"/>
                </a:lnTo>
                <a:lnTo>
                  <a:pt x="894" y="24"/>
                </a:lnTo>
                <a:lnTo>
                  <a:pt x="900" y="36"/>
                </a:lnTo>
                <a:lnTo>
                  <a:pt x="906" y="36"/>
                </a:lnTo>
                <a:lnTo>
                  <a:pt x="900" y="42"/>
                </a:lnTo>
                <a:lnTo>
                  <a:pt x="912" y="48"/>
                </a:lnTo>
                <a:lnTo>
                  <a:pt x="912" y="54"/>
                </a:lnTo>
                <a:lnTo>
                  <a:pt x="912" y="60"/>
                </a:lnTo>
                <a:lnTo>
                  <a:pt x="918" y="66"/>
                </a:lnTo>
                <a:lnTo>
                  <a:pt x="936" y="66"/>
                </a:lnTo>
                <a:lnTo>
                  <a:pt x="942" y="72"/>
                </a:lnTo>
                <a:lnTo>
                  <a:pt x="948" y="66"/>
                </a:lnTo>
                <a:lnTo>
                  <a:pt x="960" y="78"/>
                </a:lnTo>
                <a:lnTo>
                  <a:pt x="966" y="78"/>
                </a:lnTo>
                <a:lnTo>
                  <a:pt x="966" y="84"/>
                </a:lnTo>
                <a:lnTo>
                  <a:pt x="966" y="90"/>
                </a:lnTo>
                <a:lnTo>
                  <a:pt x="972" y="96"/>
                </a:lnTo>
                <a:lnTo>
                  <a:pt x="996" y="96"/>
                </a:lnTo>
                <a:lnTo>
                  <a:pt x="1008" y="90"/>
                </a:lnTo>
                <a:lnTo>
                  <a:pt x="1014" y="90"/>
                </a:lnTo>
                <a:lnTo>
                  <a:pt x="1032" y="84"/>
                </a:lnTo>
                <a:lnTo>
                  <a:pt x="1032" y="90"/>
                </a:lnTo>
                <a:lnTo>
                  <a:pt x="1038" y="96"/>
                </a:lnTo>
                <a:lnTo>
                  <a:pt x="1026" y="102"/>
                </a:lnTo>
                <a:lnTo>
                  <a:pt x="1020" y="114"/>
                </a:lnTo>
                <a:lnTo>
                  <a:pt x="1020" y="120"/>
                </a:lnTo>
                <a:lnTo>
                  <a:pt x="1014" y="126"/>
                </a:lnTo>
                <a:lnTo>
                  <a:pt x="1014" y="132"/>
                </a:lnTo>
                <a:lnTo>
                  <a:pt x="1008" y="132"/>
                </a:lnTo>
                <a:lnTo>
                  <a:pt x="1008" y="138"/>
                </a:lnTo>
                <a:lnTo>
                  <a:pt x="990" y="138"/>
                </a:lnTo>
                <a:lnTo>
                  <a:pt x="978" y="144"/>
                </a:lnTo>
                <a:lnTo>
                  <a:pt x="972" y="144"/>
                </a:lnTo>
                <a:lnTo>
                  <a:pt x="978" y="156"/>
                </a:lnTo>
                <a:lnTo>
                  <a:pt x="978" y="168"/>
                </a:lnTo>
                <a:lnTo>
                  <a:pt x="972" y="180"/>
                </a:lnTo>
                <a:lnTo>
                  <a:pt x="960" y="180"/>
                </a:lnTo>
                <a:lnTo>
                  <a:pt x="966" y="186"/>
                </a:lnTo>
                <a:lnTo>
                  <a:pt x="960" y="180"/>
                </a:lnTo>
                <a:lnTo>
                  <a:pt x="954" y="174"/>
                </a:lnTo>
                <a:lnTo>
                  <a:pt x="948" y="186"/>
                </a:lnTo>
                <a:lnTo>
                  <a:pt x="942" y="186"/>
                </a:lnTo>
                <a:lnTo>
                  <a:pt x="936" y="192"/>
                </a:lnTo>
                <a:lnTo>
                  <a:pt x="924" y="192"/>
                </a:lnTo>
                <a:lnTo>
                  <a:pt x="924" y="198"/>
                </a:lnTo>
                <a:lnTo>
                  <a:pt x="924" y="204"/>
                </a:lnTo>
                <a:lnTo>
                  <a:pt x="912" y="204"/>
                </a:lnTo>
                <a:lnTo>
                  <a:pt x="900" y="198"/>
                </a:lnTo>
                <a:lnTo>
                  <a:pt x="888" y="210"/>
                </a:lnTo>
                <a:lnTo>
                  <a:pt x="870" y="216"/>
                </a:lnTo>
                <a:lnTo>
                  <a:pt x="858" y="228"/>
                </a:lnTo>
                <a:lnTo>
                  <a:pt x="840" y="228"/>
                </a:lnTo>
                <a:lnTo>
                  <a:pt x="840" y="234"/>
                </a:lnTo>
                <a:lnTo>
                  <a:pt x="816" y="246"/>
                </a:lnTo>
                <a:lnTo>
                  <a:pt x="804" y="246"/>
                </a:lnTo>
                <a:lnTo>
                  <a:pt x="816" y="240"/>
                </a:lnTo>
                <a:lnTo>
                  <a:pt x="804" y="234"/>
                </a:lnTo>
                <a:lnTo>
                  <a:pt x="810" y="234"/>
                </a:lnTo>
                <a:lnTo>
                  <a:pt x="810" y="228"/>
                </a:lnTo>
                <a:lnTo>
                  <a:pt x="816" y="228"/>
                </a:lnTo>
                <a:lnTo>
                  <a:pt x="822" y="216"/>
                </a:lnTo>
                <a:lnTo>
                  <a:pt x="804" y="210"/>
                </a:lnTo>
                <a:lnTo>
                  <a:pt x="792" y="222"/>
                </a:lnTo>
                <a:lnTo>
                  <a:pt x="780" y="228"/>
                </a:lnTo>
                <a:lnTo>
                  <a:pt x="768" y="240"/>
                </a:lnTo>
                <a:lnTo>
                  <a:pt x="756" y="246"/>
                </a:lnTo>
                <a:lnTo>
                  <a:pt x="750" y="240"/>
                </a:lnTo>
                <a:lnTo>
                  <a:pt x="744" y="246"/>
                </a:lnTo>
                <a:lnTo>
                  <a:pt x="750" y="252"/>
                </a:lnTo>
                <a:lnTo>
                  <a:pt x="750" y="258"/>
                </a:lnTo>
                <a:lnTo>
                  <a:pt x="768" y="258"/>
                </a:lnTo>
                <a:lnTo>
                  <a:pt x="768" y="264"/>
                </a:lnTo>
                <a:lnTo>
                  <a:pt x="768" y="270"/>
                </a:lnTo>
                <a:lnTo>
                  <a:pt x="774" y="276"/>
                </a:lnTo>
                <a:lnTo>
                  <a:pt x="780" y="276"/>
                </a:lnTo>
                <a:lnTo>
                  <a:pt x="786" y="270"/>
                </a:lnTo>
                <a:lnTo>
                  <a:pt x="798" y="264"/>
                </a:lnTo>
                <a:lnTo>
                  <a:pt x="816" y="270"/>
                </a:lnTo>
                <a:lnTo>
                  <a:pt x="822" y="270"/>
                </a:lnTo>
                <a:lnTo>
                  <a:pt x="828" y="270"/>
                </a:lnTo>
                <a:lnTo>
                  <a:pt x="828" y="276"/>
                </a:lnTo>
                <a:lnTo>
                  <a:pt x="828" y="282"/>
                </a:lnTo>
                <a:lnTo>
                  <a:pt x="822" y="282"/>
                </a:lnTo>
                <a:lnTo>
                  <a:pt x="822" y="276"/>
                </a:lnTo>
                <a:lnTo>
                  <a:pt x="816" y="282"/>
                </a:lnTo>
                <a:lnTo>
                  <a:pt x="798" y="282"/>
                </a:lnTo>
                <a:lnTo>
                  <a:pt x="804" y="288"/>
                </a:lnTo>
                <a:lnTo>
                  <a:pt x="798" y="288"/>
                </a:lnTo>
                <a:lnTo>
                  <a:pt x="798" y="294"/>
                </a:lnTo>
                <a:lnTo>
                  <a:pt x="792" y="294"/>
                </a:lnTo>
                <a:lnTo>
                  <a:pt x="792" y="288"/>
                </a:lnTo>
                <a:lnTo>
                  <a:pt x="786" y="294"/>
                </a:lnTo>
                <a:lnTo>
                  <a:pt x="792" y="294"/>
                </a:lnTo>
                <a:lnTo>
                  <a:pt x="780" y="300"/>
                </a:lnTo>
                <a:lnTo>
                  <a:pt x="774" y="312"/>
                </a:lnTo>
                <a:lnTo>
                  <a:pt x="792" y="324"/>
                </a:lnTo>
                <a:lnTo>
                  <a:pt x="804" y="348"/>
                </a:lnTo>
                <a:lnTo>
                  <a:pt x="798" y="354"/>
                </a:lnTo>
                <a:lnTo>
                  <a:pt x="810" y="354"/>
                </a:lnTo>
                <a:lnTo>
                  <a:pt x="810" y="360"/>
                </a:lnTo>
                <a:lnTo>
                  <a:pt x="816" y="360"/>
                </a:lnTo>
                <a:lnTo>
                  <a:pt x="816" y="366"/>
                </a:lnTo>
                <a:lnTo>
                  <a:pt x="804" y="366"/>
                </a:lnTo>
                <a:lnTo>
                  <a:pt x="798" y="360"/>
                </a:lnTo>
                <a:lnTo>
                  <a:pt x="786" y="366"/>
                </a:lnTo>
                <a:lnTo>
                  <a:pt x="780" y="360"/>
                </a:lnTo>
                <a:lnTo>
                  <a:pt x="786" y="366"/>
                </a:lnTo>
                <a:lnTo>
                  <a:pt x="798" y="360"/>
                </a:lnTo>
                <a:lnTo>
                  <a:pt x="798" y="366"/>
                </a:lnTo>
                <a:lnTo>
                  <a:pt x="816" y="372"/>
                </a:lnTo>
                <a:lnTo>
                  <a:pt x="816" y="378"/>
                </a:lnTo>
                <a:lnTo>
                  <a:pt x="804" y="384"/>
                </a:lnTo>
                <a:lnTo>
                  <a:pt x="798" y="390"/>
                </a:lnTo>
                <a:lnTo>
                  <a:pt x="792" y="390"/>
                </a:lnTo>
                <a:lnTo>
                  <a:pt x="798" y="396"/>
                </a:lnTo>
                <a:lnTo>
                  <a:pt x="810" y="390"/>
                </a:lnTo>
                <a:lnTo>
                  <a:pt x="816" y="396"/>
                </a:lnTo>
                <a:lnTo>
                  <a:pt x="822" y="396"/>
                </a:lnTo>
                <a:lnTo>
                  <a:pt x="810" y="402"/>
                </a:lnTo>
                <a:lnTo>
                  <a:pt x="822" y="402"/>
                </a:lnTo>
                <a:lnTo>
                  <a:pt x="816" y="408"/>
                </a:lnTo>
                <a:lnTo>
                  <a:pt x="810" y="408"/>
                </a:lnTo>
                <a:lnTo>
                  <a:pt x="816" y="414"/>
                </a:lnTo>
                <a:lnTo>
                  <a:pt x="810" y="414"/>
                </a:lnTo>
                <a:lnTo>
                  <a:pt x="816" y="420"/>
                </a:lnTo>
                <a:lnTo>
                  <a:pt x="804" y="414"/>
                </a:lnTo>
                <a:lnTo>
                  <a:pt x="810" y="420"/>
                </a:lnTo>
                <a:lnTo>
                  <a:pt x="816" y="426"/>
                </a:lnTo>
                <a:lnTo>
                  <a:pt x="810" y="426"/>
                </a:lnTo>
                <a:lnTo>
                  <a:pt x="804" y="426"/>
                </a:lnTo>
                <a:lnTo>
                  <a:pt x="804" y="432"/>
                </a:lnTo>
                <a:lnTo>
                  <a:pt x="798" y="426"/>
                </a:lnTo>
                <a:lnTo>
                  <a:pt x="798" y="432"/>
                </a:lnTo>
                <a:lnTo>
                  <a:pt x="798" y="438"/>
                </a:lnTo>
                <a:lnTo>
                  <a:pt x="792" y="444"/>
                </a:lnTo>
                <a:lnTo>
                  <a:pt x="786" y="450"/>
                </a:lnTo>
                <a:lnTo>
                  <a:pt x="786" y="456"/>
                </a:lnTo>
                <a:lnTo>
                  <a:pt x="786" y="450"/>
                </a:lnTo>
                <a:lnTo>
                  <a:pt x="786" y="456"/>
                </a:lnTo>
                <a:lnTo>
                  <a:pt x="780" y="450"/>
                </a:lnTo>
                <a:lnTo>
                  <a:pt x="780" y="456"/>
                </a:lnTo>
                <a:lnTo>
                  <a:pt x="786" y="456"/>
                </a:lnTo>
                <a:lnTo>
                  <a:pt x="774" y="462"/>
                </a:lnTo>
                <a:lnTo>
                  <a:pt x="768" y="462"/>
                </a:lnTo>
                <a:lnTo>
                  <a:pt x="774" y="468"/>
                </a:lnTo>
                <a:lnTo>
                  <a:pt x="780" y="462"/>
                </a:lnTo>
                <a:lnTo>
                  <a:pt x="780" y="468"/>
                </a:lnTo>
                <a:lnTo>
                  <a:pt x="780" y="474"/>
                </a:lnTo>
                <a:lnTo>
                  <a:pt x="774" y="468"/>
                </a:lnTo>
                <a:lnTo>
                  <a:pt x="768" y="474"/>
                </a:lnTo>
                <a:lnTo>
                  <a:pt x="774" y="474"/>
                </a:lnTo>
                <a:lnTo>
                  <a:pt x="774" y="480"/>
                </a:lnTo>
                <a:lnTo>
                  <a:pt x="768" y="480"/>
                </a:lnTo>
                <a:lnTo>
                  <a:pt x="762" y="480"/>
                </a:lnTo>
                <a:lnTo>
                  <a:pt x="768" y="486"/>
                </a:lnTo>
                <a:lnTo>
                  <a:pt x="762" y="486"/>
                </a:lnTo>
                <a:lnTo>
                  <a:pt x="756" y="486"/>
                </a:lnTo>
                <a:lnTo>
                  <a:pt x="750" y="492"/>
                </a:lnTo>
                <a:lnTo>
                  <a:pt x="750" y="486"/>
                </a:lnTo>
                <a:lnTo>
                  <a:pt x="756" y="492"/>
                </a:lnTo>
                <a:lnTo>
                  <a:pt x="738" y="504"/>
                </a:lnTo>
                <a:lnTo>
                  <a:pt x="732" y="504"/>
                </a:lnTo>
                <a:lnTo>
                  <a:pt x="732" y="510"/>
                </a:lnTo>
                <a:lnTo>
                  <a:pt x="726" y="510"/>
                </a:lnTo>
                <a:lnTo>
                  <a:pt x="732" y="510"/>
                </a:lnTo>
                <a:lnTo>
                  <a:pt x="726" y="510"/>
                </a:lnTo>
                <a:lnTo>
                  <a:pt x="726" y="516"/>
                </a:lnTo>
                <a:lnTo>
                  <a:pt x="714" y="522"/>
                </a:lnTo>
                <a:lnTo>
                  <a:pt x="714" y="516"/>
                </a:lnTo>
                <a:lnTo>
                  <a:pt x="708" y="522"/>
                </a:lnTo>
                <a:lnTo>
                  <a:pt x="702" y="516"/>
                </a:lnTo>
                <a:lnTo>
                  <a:pt x="702" y="522"/>
                </a:lnTo>
                <a:lnTo>
                  <a:pt x="696" y="522"/>
                </a:lnTo>
                <a:lnTo>
                  <a:pt x="696" y="516"/>
                </a:lnTo>
                <a:lnTo>
                  <a:pt x="696" y="522"/>
                </a:lnTo>
                <a:lnTo>
                  <a:pt x="690" y="522"/>
                </a:lnTo>
                <a:lnTo>
                  <a:pt x="690" y="528"/>
                </a:lnTo>
                <a:lnTo>
                  <a:pt x="684" y="522"/>
                </a:lnTo>
                <a:lnTo>
                  <a:pt x="678" y="516"/>
                </a:lnTo>
                <a:lnTo>
                  <a:pt x="678" y="510"/>
                </a:lnTo>
                <a:lnTo>
                  <a:pt x="684" y="510"/>
                </a:lnTo>
                <a:lnTo>
                  <a:pt x="678" y="510"/>
                </a:lnTo>
                <a:lnTo>
                  <a:pt x="672" y="516"/>
                </a:lnTo>
                <a:lnTo>
                  <a:pt x="678" y="522"/>
                </a:lnTo>
                <a:lnTo>
                  <a:pt x="678" y="528"/>
                </a:lnTo>
                <a:lnTo>
                  <a:pt x="672" y="522"/>
                </a:lnTo>
                <a:lnTo>
                  <a:pt x="672" y="528"/>
                </a:lnTo>
                <a:lnTo>
                  <a:pt x="672" y="534"/>
                </a:lnTo>
                <a:lnTo>
                  <a:pt x="672" y="528"/>
                </a:lnTo>
                <a:lnTo>
                  <a:pt x="666" y="534"/>
                </a:lnTo>
                <a:lnTo>
                  <a:pt x="654" y="534"/>
                </a:lnTo>
                <a:lnTo>
                  <a:pt x="648" y="534"/>
                </a:lnTo>
                <a:lnTo>
                  <a:pt x="648" y="540"/>
                </a:lnTo>
                <a:lnTo>
                  <a:pt x="642" y="540"/>
                </a:lnTo>
                <a:lnTo>
                  <a:pt x="636" y="540"/>
                </a:lnTo>
                <a:lnTo>
                  <a:pt x="624" y="546"/>
                </a:lnTo>
                <a:lnTo>
                  <a:pt x="624" y="540"/>
                </a:lnTo>
                <a:lnTo>
                  <a:pt x="618" y="552"/>
                </a:lnTo>
                <a:lnTo>
                  <a:pt x="624" y="552"/>
                </a:lnTo>
                <a:lnTo>
                  <a:pt x="624" y="558"/>
                </a:lnTo>
                <a:lnTo>
                  <a:pt x="624" y="564"/>
                </a:lnTo>
                <a:lnTo>
                  <a:pt x="618" y="564"/>
                </a:lnTo>
                <a:lnTo>
                  <a:pt x="618" y="558"/>
                </a:lnTo>
                <a:lnTo>
                  <a:pt x="612" y="552"/>
                </a:lnTo>
                <a:lnTo>
                  <a:pt x="618" y="540"/>
                </a:lnTo>
                <a:lnTo>
                  <a:pt x="612" y="540"/>
                </a:lnTo>
                <a:lnTo>
                  <a:pt x="612" y="534"/>
                </a:lnTo>
                <a:lnTo>
                  <a:pt x="606" y="540"/>
                </a:lnTo>
                <a:lnTo>
                  <a:pt x="600" y="540"/>
                </a:lnTo>
                <a:lnTo>
                  <a:pt x="600" y="534"/>
                </a:lnTo>
                <a:lnTo>
                  <a:pt x="594" y="540"/>
                </a:lnTo>
                <a:lnTo>
                  <a:pt x="594" y="534"/>
                </a:lnTo>
                <a:lnTo>
                  <a:pt x="594" y="540"/>
                </a:lnTo>
                <a:lnTo>
                  <a:pt x="588" y="534"/>
                </a:lnTo>
                <a:lnTo>
                  <a:pt x="588" y="540"/>
                </a:lnTo>
                <a:lnTo>
                  <a:pt x="582" y="540"/>
                </a:lnTo>
                <a:lnTo>
                  <a:pt x="582" y="534"/>
                </a:lnTo>
                <a:lnTo>
                  <a:pt x="576" y="540"/>
                </a:lnTo>
                <a:lnTo>
                  <a:pt x="564" y="534"/>
                </a:lnTo>
                <a:lnTo>
                  <a:pt x="558" y="522"/>
                </a:lnTo>
                <a:lnTo>
                  <a:pt x="564" y="516"/>
                </a:lnTo>
                <a:lnTo>
                  <a:pt x="546" y="516"/>
                </a:lnTo>
                <a:lnTo>
                  <a:pt x="540" y="510"/>
                </a:lnTo>
                <a:lnTo>
                  <a:pt x="528" y="510"/>
                </a:lnTo>
                <a:lnTo>
                  <a:pt x="528" y="516"/>
                </a:lnTo>
                <a:lnTo>
                  <a:pt x="522" y="522"/>
                </a:lnTo>
                <a:lnTo>
                  <a:pt x="516" y="516"/>
                </a:lnTo>
                <a:lnTo>
                  <a:pt x="516" y="522"/>
                </a:lnTo>
                <a:lnTo>
                  <a:pt x="510" y="516"/>
                </a:lnTo>
                <a:lnTo>
                  <a:pt x="510" y="522"/>
                </a:lnTo>
                <a:lnTo>
                  <a:pt x="504" y="516"/>
                </a:lnTo>
                <a:lnTo>
                  <a:pt x="498" y="522"/>
                </a:lnTo>
                <a:lnTo>
                  <a:pt x="492" y="516"/>
                </a:lnTo>
                <a:lnTo>
                  <a:pt x="486" y="522"/>
                </a:lnTo>
                <a:lnTo>
                  <a:pt x="474" y="522"/>
                </a:lnTo>
                <a:lnTo>
                  <a:pt x="474" y="528"/>
                </a:lnTo>
                <a:lnTo>
                  <a:pt x="480" y="534"/>
                </a:lnTo>
                <a:lnTo>
                  <a:pt x="480" y="546"/>
                </a:lnTo>
                <a:lnTo>
                  <a:pt x="468" y="546"/>
                </a:lnTo>
                <a:lnTo>
                  <a:pt x="468" y="540"/>
                </a:lnTo>
                <a:lnTo>
                  <a:pt x="468" y="534"/>
                </a:lnTo>
                <a:lnTo>
                  <a:pt x="456" y="540"/>
                </a:lnTo>
                <a:lnTo>
                  <a:pt x="450" y="540"/>
                </a:lnTo>
                <a:lnTo>
                  <a:pt x="450" y="534"/>
                </a:lnTo>
                <a:lnTo>
                  <a:pt x="450" y="528"/>
                </a:lnTo>
                <a:lnTo>
                  <a:pt x="432" y="528"/>
                </a:lnTo>
                <a:lnTo>
                  <a:pt x="444" y="516"/>
                </a:lnTo>
                <a:lnTo>
                  <a:pt x="438" y="510"/>
                </a:lnTo>
                <a:lnTo>
                  <a:pt x="432" y="510"/>
                </a:lnTo>
                <a:lnTo>
                  <a:pt x="426" y="498"/>
                </a:lnTo>
                <a:lnTo>
                  <a:pt x="432" y="492"/>
                </a:lnTo>
                <a:lnTo>
                  <a:pt x="408" y="498"/>
                </a:lnTo>
                <a:lnTo>
                  <a:pt x="408" y="492"/>
                </a:lnTo>
                <a:lnTo>
                  <a:pt x="408" y="486"/>
                </a:lnTo>
                <a:lnTo>
                  <a:pt x="420" y="468"/>
                </a:lnTo>
                <a:lnTo>
                  <a:pt x="426" y="468"/>
                </a:lnTo>
                <a:lnTo>
                  <a:pt x="426" y="462"/>
                </a:lnTo>
                <a:lnTo>
                  <a:pt x="426" y="450"/>
                </a:lnTo>
                <a:lnTo>
                  <a:pt x="426" y="438"/>
                </a:lnTo>
                <a:lnTo>
                  <a:pt x="420" y="432"/>
                </a:lnTo>
                <a:lnTo>
                  <a:pt x="420" y="438"/>
                </a:lnTo>
                <a:lnTo>
                  <a:pt x="414" y="426"/>
                </a:lnTo>
                <a:lnTo>
                  <a:pt x="408" y="420"/>
                </a:lnTo>
                <a:lnTo>
                  <a:pt x="402" y="426"/>
                </a:lnTo>
                <a:lnTo>
                  <a:pt x="390" y="420"/>
                </a:lnTo>
                <a:lnTo>
                  <a:pt x="390" y="426"/>
                </a:lnTo>
                <a:lnTo>
                  <a:pt x="384" y="420"/>
                </a:lnTo>
                <a:lnTo>
                  <a:pt x="390" y="414"/>
                </a:lnTo>
                <a:lnTo>
                  <a:pt x="384" y="414"/>
                </a:lnTo>
                <a:lnTo>
                  <a:pt x="390" y="408"/>
                </a:lnTo>
                <a:lnTo>
                  <a:pt x="384" y="402"/>
                </a:lnTo>
                <a:lnTo>
                  <a:pt x="372" y="414"/>
                </a:lnTo>
                <a:lnTo>
                  <a:pt x="354" y="408"/>
                </a:lnTo>
                <a:lnTo>
                  <a:pt x="348" y="414"/>
                </a:lnTo>
                <a:lnTo>
                  <a:pt x="348" y="420"/>
                </a:lnTo>
                <a:lnTo>
                  <a:pt x="336" y="420"/>
                </a:lnTo>
                <a:lnTo>
                  <a:pt x="336" y="426"/>
                </a:lnTo>
                <a:lnTo>
                  <a:pt x="324" y="426"/>
                </a:lnTo>
                <a:lnTo>
                  <a:pt x="324" y="432"/>
                </a:lnTo>
                <a:lnTo>
                  <a:pt x="306" y="432"/>
                </a:lnTo>
                <a:lnTo>
                  <a:pt x="300" y="426"/>
                </a:lnTo>
                <a:lnTo>
                  <a:pt x="300" y="432"/>
                </a:lnTo>
                <a:lnTo>
                  <a:pt x="288" y="426"/>
                </a:lnTo>
                <a:lnTo>
                  <a:pt x="282" y="426"/>
                </a:lnTo>
                <a:lnTo>
                  <a:pt x="270" y="426"/>
                </a:lnTo>
                <a:lnTo>
                  <a:pt x="258" y="444"/>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458" name="Freeform 457">
            <a:hlinkClick xmlns:r="http://schemas.openxmlformats.org/officeDocument/2006/relationships" r:id="rId101" tooltip="United States - 174,921"/>
          </xdr:cNvPr>
          <xdr:cNvSpPr>
            <a:spLocks/>
          </xdr:cNvSpPr>
        </xdr:nvSpPr>
        <xdr:spPr bwMode="auto">
          <a:xfrm>
            <a:off x="864" y="1320"/>
            <a:ext cx="132" cy="84"/>
          </a:xfrm>
          <a:custGeom>
            <a:avLst/>
            <a:gdLst/>
            <a:ahLst/>
            <a:cxnLst>
              <a:cxn ang="0">
                <a:pos x="30" y="0"/>
              </a:cxn>
              <a:cxn ang="0">
                <a:pos x="36" y="0"/>
              </a:cxn>
              <a:cxn ang="0">
                <a:pos x="42" y="0"/>
              </a:cxn>
              <a:cxn ang="0">
                <a:pos x="54" y="6"/>
              </a:cxn>
              <a:cxn ang="0">
                <a:pos x="60" y="6"/>
              </a:cxn>
              <a:cxn ang="0">
                <a:pos x="72" y="6"/>
              </a:cxn>
              <a:cxn ang="0">
                <a:pos x="78" y="12"/>
              </a:cxn>
              <a:cxn ang="0">
                <a:pos x="90" y="18"/>
              </a:cxn>
              <a:cxn ang="0">
                <a:pos x="96" y="18"/>
              </a:cxn>
              <a:cxn ang="0">
                <a:pos x="102" y="24"/>
              </a:cxn>
              <a:cxn ang="0">
                <a:pos x="108" y="30"/>
              </a:cxn>
              <a:cxn ang="0">
                <a:pos x="114" y="36"/>
              </a:cxn>
              <a:cxn ang="0">
                <a:pos x="120" y="36"/>
              </a:cxn>
              <a:cxn ang="0">
                <a:pos x="120" y="42"/>
              </a:cxn>
              <a:cxn ang="0">
                <a:pos x="126" y="54"/>
              </a:cxn>
              <a:cxn ang="0">
                <a:pos x="132" y="60"/>
              </a:cxn>
              <a:cxn ang="0">
                <a:pos x="132" y="66"/>
              </a:cxn>
              <a:cxn ang="0">
                <a:pos x="120" y="72"/>
              </a:cxn>
              <a:cxn ang="0">
                <a:pos x="114" y="78"/>
              </a:cxn>
              <a:cxn ang="0">
                <a:pos x="102" y="84"/>
              </a:cxn>
              <a:cxn ang="0">
                <a:pos x="96" y="84"/>
              </a:cxn>
              <a:cxn ang="0">
                <a:pos x="90" y="78"/>
              </a:cxn>
              <a:cxn ang="0">
                <a:pos x="84" y="72"/>
              </a:cxn>
              <a:cxn ang="0">
                <a:pos x="72" y="72"/>
              </a:cxn>
              <a:cxn ang="0">
                <a:pos x="66" y="66"/>
              </a:cxn>
              <a:cxn ang="0">
                <a:pos x="54" y="54"/>
              </a:cxn>
              <a:cxn ang="0">
                <a:pos x="48" y="48"/>
              </a:cxn>
              <a:cxn ang="0">
                <a:pos x="30" y="42"/>
              </a:cxn>
              <a:cxn ang="0">
                <a:pos x="18" y="36"/>
              </a:cxn>
              <a:cxn ang="0">
                <a:pos x="12" y="30"/>
              </a:cxn>
              <a:cxn ang="0">
                <a:pos x="6" y="24"/>
              </a:cxn>
              <a:cxn ang="0">
                <a:pos x="0" y="12"/>
              </a:cxn>
              <a:cxn ang="0">
                <a:pos x="0" y="6"/>
              </a:cxn>
              <a:cxn ang="0">
                <a:pos x="6" y="6"/>
              </a:cxn>
              <a:cxn ang="0">
                <a:pos x="12" y="0"/>
              </a:cxn>
              <a:cxn ang="0">
                <a:pos x="18" y="0"/>
              </a:cxn>
              <a:cxn ang="0">
                <a:pos x="30" y="0"/>
              </a:cxn>
            </a:cxnLst>
            <a:rect l="0" t="0" r="r" b="b"/>
            <a:pathLst>
              <a:path w="132" h="84">
                <a:moveTo>
                  <a:pt x="30" y="0"/>
                </a:moveTo>
                <a:lnTo>
                  <a:pt x="36" y="0"/>
                </a:lnTo>
                <a:lnTo>
                  <a:pt x="42" y="0"/>
                </a:lnTo>
                <a:lnTo>
                  <a:pt x="54" y="6"/>
                </a:lnTo>
                <a:lnTo>
                  <a:pt x="60" y="6"/>
                </a:lnTo>
                <a:lnTo>
                  <a:pt x="72" y="6"/>
                </a:lnTo>
                <a:lnTo>
                  <a:pt x="78" y="12"/>
                </a:lnTo>
                <a:lnTo>
                  <a:pt x="90" y="18"/>
                </a:lnTo>
                <a:lnTo>
                  <a:pt x="96" y="18"/>
                </a:lnTo>
                <a:lnTo>
                  <a:pt x="102" y="24"/>
                </a:lnTo>
                <a:lnTo>
                  <a:pt x="108" y="30"/>
                </a:lnTo>
                <a:lnTo>
                  <a:pt x="114" y="36"/>
                </a:lnTo>
                <a:lnTo>
                  <a:pt x="120" y="36"/>
                </a:lnTo>
                <a:lnTo>
                  <a:pt x="120" y="42"/>
                </a:lnTo>
                <a:lnTo>
                  <a:pt x="126" y="54"/>
                </a:lnTo>
                <a:lnTo>
                  <a:pt x="132" y="60"/>
                </a:lnTo>
                <a:lnTo>
                  <a:pt x="132" y="66"/>
                </a:lnTo>
                <a:lnTo>
                  <a:pt x="120" y="72"/>
                </a:lnTo>
                <a:lnTo>
                  <a:pt x="114" y="78"/>
                </a:lnTo>
                <a:lnTo>
                  <a:pt x="102" y="84"/>
                </a:lnTo>
                <a:lnTo>
                  <a:pt x="96" y="84"/>
                </a:lnTo>
                <a:lnTo>
                  <a:pt x="90" y="78"/>
                </a:lnTo>
                <a:lnTo>
                  <a:pt x="84" y="72"/>
                </a:lnTo>
                <a:lnTo>
                  <a:pt x="72" y="72"/>
                </a:lnTo>
                <a:lnTo>
                  <a:pt x="66" y="66"/>
                </a:lnTo>
                <a:lnTo>
                  <a:pt x="54" y="54"/>
                </a:lnTo>
                <a:lnTo>
                  <a:pt x="48" y="48"/>
                </a:lnTo>
                <a:lnTo>
                  <a:pt x="30" y="42"/>
                </a:lnTo>
                <a:lnTo>
                  <a:pt x="18" y="36"/>
                </a:lnTo>
                <a:lnTo>
                  <a:pt x="12" y="30"/>
                </a:lnTo>
                <a:lnTo>
                  <a:pt x="6" y="24"/>
                </a:lnTo>
                <a:lnTo>
                  <a:pt x="0" y="12"/>
                </a:lnTo>
                <a:lnTo>
                  <a:pt x="0" y="6"/>
                </a:lnTo>
                <a:lnTo>
                  <a:pt x="6" y="6"/>
                </a:lnTo>
                <a:lnTo>
                  <a:pt x="12" y="0"/>
                </a:lnTo>
                <a:lnTo>
                  <a:pt x="18" y="0"/>
                </a:lnTo>
                <a:lnTo>
                  <a:pt x="30" y="0"/>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459" name="Freeform 458">
            <a:hlinkClick xmlns:r="http://schemas.openxmlformats.org/officeDocument/2006/relationships" r:id="rId101" tooltip="United States - 174,921"/>
          </xdr:cNvPr>
          <xdr:cNvSpPr>
            <a:spLocks/>
          </xdr:cNvSpPr>
        </xdr:nvSpPr>
        <xdr:spPr bwMode="auto">
          <a:xfrm>
            <a:off x="582" y="774"/>
            <a:ext cx="258" cy="66"/>
          </a:xfrm>
          <a:custGeom>
            <a:avLst/>
            <a:gdLst/>
            <a:ahLst/>
            <a:cxnLst>
              <a:cxn ang="0">
                <a:pos x="0" y="54"/>
              </a:cxn>
              <a:cxn ang="0">
                <a:pos x="6" y="54"/>
              </a:cxn>
              <a:cxn ang="0">
                <a:pos x="18" y="54"/>
              </a:cxn>
              <a:cxn ang="0">
                <a:pos x="30" y="48"/>
              </a:cxn>
              <a:cxn ang="0">
                <a:pos x="36" y="48"/>
              </a:cxn>
              <a:cxn ang="0">
                <a:pos x="48" y="48"/>
              </a:cxn>
              <a:cxn ang="0">
                <a:pos x="54" y="48"/>
              </a:cxn>
              <a:cxn ang="0">
                <a:pos x="66" y="48"/>
              </a:cxn>
              <a:cxn ang="0">
                <a:pos x="78" y="48"/>
              </a:cxn>
              <a:cxn ang="0">
                <a:pos x="96" y="48"/>
              </a:cxn>
              <a:cxn ang="0">
                <a:pos x="108" y="42"/>
              </a:cxn>
              <a:cxn ang="0">
                <a:pos x="120" y="36"/>
              </a:cxn>
              <a:cxn ang="0">
                <a:pos x="138" y="36"/>
              </a:cxn>
              <a:cxn ang="0">
                <a:pos x="150" y="30"/>
              </a:cxn>
              <a:cxn ang="0">
                <a:pos x="168" y="30"/>
              </a:cxn>
              <a:cxn ang="0">
                <a:pos x="180" y="24"/>
              </a:cxn>
              <a:cxn ang="0">
                <a:pos x="192" y="18"/>
              </a:cxn>
              <a:cxn ang="0">
                <a:pos x="204" y="18"/>
              </a:cxn>
              <a:cxn ang="0">
                <a:pos x="234" y="6"/>
              </a:cxn>
              <a:cxn ang="0">
                <a:pos x="246" y="0"/>
              </a:cxn>
              <a:cxn ang="0">
                <a:pos x="246" y="6"/>
              </a:cxn>
              <a:cxn ang="0">
                <a:pos x="252" y="6"/>
              </a:cxn>
              <a:cxn ang="0">
                <a:pos x="258" y="6"/>
              </a:cxn>
              <a:cxn ang="0">
                <a:pos x="240" y="12"/>
              </a:cxn>
              <a:cxn ang="0">
                <a:pos x="228" y="12"/>
              </a:cxn>
              <a:cxn ang="0">
                <a:pos x="216" y="18"/>
              </a:cxn>
              <a:cxn ang="0">
                <a:pos x="210" y="24"/>
              </a:cxn>
              <a:cxn ang="0">
                <a:pos x="204" y="24"/>
              </a:cxn>
              <a:cxn ang="0">
                <a:pos x="192" y="30"/>
              </a:cxn>
              <a:cxn ang="0">
                <a:pos x="180" y="36"/>
              </a:cxn>
              <a:cxn ang="0">
                <a:pos x="168" y="36"/>
              </a:cxn>
              <a:cxn ang="0">
                <a:pos x="150" y="42"/>
              </a:cxn>
              <a:cxn ang="0">
                <a:pos x="144" y="42"/>
              </a:cxn>
              <a:cxn ang="0">
                <a:pos x="126" y="48"/>
              </a:cxn>
              <a:cxn ang="0">
                <a:pos x="120" y="48"/>
              </a:cxn>
              <a:cxn ang="0">
                <a:pos x="102" y="54"/>
              </a:cxn>
              <a:cxn ang="0">
                <a:pos x="78" y="60"/>
              </a:cxn>
              <a:cxn ang="0">
                <a:pos x="60" y="60"/>
              </a:cxn>
              <a:cxn ang="0">
                <a:pos x="54" y="60"/>
              </a:cxn>
              <a:cxn ang="0">
                <a:pos x="18" y="66"/>
              </a:cxn>
              <a:cxn ang="0">
                <a:pos x="6" y="66"/>
              </a:cxn>
              <a:cxn ang="0">
                <a:pos x="0" y="54"/>
              </a:cxn>
            </a:cxnLst>
            <a:rect l="0" t="0" r="r" b="b"/>
            <a:pathLst>
              <a:path w="258" h="66">
                <a:moveTo>
                  <a:pt x="0" y="54"/>
                </a:moveTo>
                <a:lnTo>
                  <a:pt x="6" y="54"/>
                </a:lnTo>
                <a:lnTo>
                  <a:pt x="18" y="54"/>
                </a:lnTo>
                <a:lnTo>
                  <a:pt x="30" y="48"/>
                </a:lnTo>
                <a:lnTo>
                  <a:pt x="36" y="48"/>
                </a:lnTo>
                <a:lnTo>
                  <a:pt x="48" y="48"/>
                </a:lnTo>
                <a:lnTo>
                  <a:pt x="54" y="48"/>
                </a:lnTo>
                <a:lnTo>
                  <a:pt x="66" y="48"/>
                </a:lnTo>
                <a:lnTo>
                  <a:pt x="78" y="48"/>
                </a:lnTo>
                <a:lnTo>
                  <a:pt x="96" y="48"/>
                </a:lnTo>
                <a:lnTo>
                  <a:pt x="108" y="42"/>
                </a:lnTo>
                <a:lnTo>
                  <a:pt x="120" y="36"/>
                </a:lnTo>
                <a:lnTo>
                  <a:pt x="138" y="36"/>
                </a:lnTo>
                <a:lnTo>
                  <a:pt x="150" y="30"/>
                </a:lnTo>
                <a:lnTo>
                  <a:pt x="168" y="30"/>
                </a:lnTo>
                <a:lnTo>
                  <a:pt x="180" y="24"/>
                </a:lnTo>
                <a:lnTo>
                  <a:pt x="192" y="18"/>
                </a:lnTo>
                <a:lnTo>
                  <a:pt x="204" y="18"/>
                </a:lnTo>
                <a:lnTo>
                  <a:pt x="234" y="6"/>
                </a:lnTo>
                <a:lnTo>
                  <a:pt x="246" y="0"/>
                </a:lnTo>
                <a:lnTo>
                  <a:pt x="246" y="6"/>
                </a:lnTo>
                <a:lnTo>
                  <a:pt x="252" y="6"/>
                </a:lnTo>
                <a:lnTo>
                  <a:pt x="258" y="6"/>
                </a:lnTo>
                <a:lnTo>
                  <a:pt x="240" y="12"/>
                </a:lnTo>
                <a:lnTo>
                  <a:pt x="228" y="12"/>
                </a:lnTo>
                <a:lnTo>
                  <a:pt x="216" y="18"/>
                </a:lnTo>
                <a:lnTo>
                  <a:pt x="210" y="24"/>
                </a:lnTo>
                <a:lnTo>
                  <a:pt x="204" y="24"/>
                </a:lnTo>
                <a:lnTo>
                  <a:pt x="192" y="30"/>
                </a:lnTo>
                <a:lnTo>
                  <a:pt x="180" y="36"/>
                </a:lnTo>
                <a:lnTo>
                  <a:pt x="168" y="36"/>
                </a:lnTo>
                <a:lnTo>
                  <a:pt x="150" y="42"/>
                </a:lnTo>
                <a:lnTo>
                  <a:pt x="144" y="42"/>
                </a:lnTo>
                <a:lnTo>
                  <a:pt x="126" y="48"/>
                </a:lnTo>
                <a:lnTo>
                  <a:pt x="120" y="48"/>
                </a:lnTo>
                <a:lnTo>
                  <a:pt x="102" y="54"/>
                </a:lnTo>
                <a:lnTo>
                  <a:pt x="78" y="60"/>
                </a:lnTo>
                <a:lnTo>
                  <a:pt x="60" y="60"/>
                </a:lnTo>
                <a:lnTo>
                  <a:pt x="54" y="60"/>
                </a:lnTo>
                <a:lnTo>
                  <a:pt x="18" y="66"/>
                </a:lnTo>
                <a:lnTo>
                  <a:pt x="6" y="66"/>
                </a:lnTo>
                <a:lnTo>
                  <a:pt x="0" y="54"/>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460" name="Freeform 459">
            <a:hlinkClick xmlns:r="http://schemas.openxmlformats.org/officeDocument/2006/relationships" r:id="rId101" tooltip="United States - 174,921"/>
          </xdr:cNvPr>
          <xdr:cNvSpPr>
            <a:spLocks/>
          </xdr:cNvSpPr>
        </xdr:nvSpPr>
        <xdr:spPr bwMode="auto">
          <a:xfrm>
            <a:off x="1284" y="720"/>
            <a:ext cx="96" cy="60"/>
          </a:xfrm>
          <a:custGeom>
            <a:avLst/>
            <a:gdLst/>
            <a:ahLst/>
            <a:cxnLst>
              <a:cxn ang="0">
                <a:pos x="0" y="6"/>
              </a:cxn>
              <a:cxn ang="0">
                <a:pos x="6" y="12"/>
              </a:cxn>
              <a:cxn ang="0">
                <a:pos x="12" y="18"/>
              </a:cxn>
              <a:cxn ang="0">
                <a:pos x="12" y="24"/>
              </a:cxn>
              <a:cxn ang="0">
                <a:pos x="24" y="30"/>
              </a:cxn>
              <a:cxn ang="0">
                <a:pos x="30" y="30"/>
              </a:cxn>
              <a:cxn ang="0">
                <a:pos x="36" y="36"/>
              </a:cxn>
              <a:cxn ang="0">
                <a:pos x="42" y="42"/>
              </a:cxn>
              <a:cxn ang="0">
                <a:pos x="48" y="42"/>
              </a:cxn>
              <a:cxn ang="0">
                <a:pos x="54" y="48"/>
              </a:cxn>
              <a:cxn ang="0">
                <a:pos x="60" y="54"/>
              </a:cxn>
              <a:cxn ang="0">
                <a:pos x="60" y="60"/>
              </a:cxn>
              <a:cxn ang="0">
                <a:pos x="66" y="60"/>
              </a:cxn>
              <a:cxn ang="0">
                <a:pos x="60" y="54"/>
              </a:cxn>
              <a:cxn ang="0">
                <a:pos x="66" y="54"/>
              </a:cxn>
              <a:cxn ang="0">
                <a:pos x="72" y="60"/>
              </a:cxn>
              <a:cxn ang="0">
                <a:pos x="78" y="60"/>
              </a:cxn>
              <a:cxn ang="0">
                <a:pos x="78" y="54"/>
              </a:cxn>
              <a:cxn ang="0">
                <a:pos x="72" y="48"/>
              </a:cxn>
              <a:cxn ang="0">
                <a:pos x="78" y="48"/>
              </a:cxn>
              <a:cxn ang="0">
                <a:pos x="84" y="48"/>
              </a:cxn>
              <a:cxn ang="0">
                <a:pos x="84" y="54"/>
              </a:cxn>
              <a:cxn ang="0">
                <a:pos x="84" y="60"/>
              </a:cxn>
              <a:cxn ang="0">
                <a:pos x="90" y="60"/>
              </a:cxn>
              <a:cxn ang="0">
                <a:pos x="96" y="54"/>
              </a:cxn>
              <a:cxn ang="0">
                <a:pos x="96" y="48"/>
              </a:cxn>
              <a:cxn ang="0">
                <a:pos x="90" y="42"/>
              </a:cxn>
              <a:cxn ang="0">
                <a:pos x="84" y="42"/>
              </a:cxn>
              <a:cxn ang="0">
                <a:pos x="78" y="48"/>
              </a:cxn>
              <a:cxn ang="0">
                <a:pos x="72" y="48"/>
              </a:cxn>
              <a:cxn ang="0">
                <a:pos x="78" y="42"/>
              </a:cxn>
              <a:cxn ang="0">
                <a:pos x="78" y="36"/>
              </a:cxn>
              <a:cxn ang="0">
                <a:pos x="72" y="30"/>
              </a:cxn>
              <a:cxn ang="0">
                <a:pos x="66" y="30"/>
              </a:cxn>
              <a:cxn ang="0">
                <a:pos x="60" y="24"/>
              </a:cxn>
              <a:cxn ang="0">
                <a:pos x="48" y="24"/>
              </a:cxn>
              <a:cxn ang="0">
                <a:pos x="48" y="18"/>
              </a:cxn>
              <a:cxn ang="0">
                <a:pos x="48" y="12"/>
              </a:cxn>
              <a:cxn ang="0">
                <a:pos x="42" y="6"/>
              </a:cxn>
              <a:cxn ang="0">
                <a:pos x="36" y="0"/>
              </a:cxn>
              <a:cxn ang="0">
                <a:pos x="30" y="0"/>
              </a:cxn>
              <a:cxn ang="0">
                <a:pos x="30" y="6"/>
              </a:cxn>
              <a:cxn ang="0">
                <a:pos x="24" y="6"/>
              </a:cxn>
              <a:cxn ang="0">
                <a:pos x="18" y="6"/>
              </a:cxn>
              <a:cxn ang="0">
                <a:pos x="12" y="0"/>
              </a:cxn>
              <a:cxn ang="0">
                <a:pos x="6" y="6"/>
              </a:cxn>
              <a:cxn ang="0">
                <a:pos x="0" y="6"/>
              </a:cxn>
            </a:cxnLst>
            <a:rect l="0" t="0" r="r" b="b"/>
            <a:pathLst>
              <a:path w="96" h="60">
                <a:moveTo>
                  <a:pt x="0" y="6"/>
                </a:moveTo>
                <a:lnTo>
                  <a:pt x="6" y="12"/>
                </a:lnTo>
                <a:lnTo>
                  <a:pt x="12" y="18"/>
                </a:lnTo>
                <a:lnTo>
                  <a:pt x="12" y="24"/>
                </a:lnTo>
                <a:lnTo>
                  <a:pt x="24" y="30"/>
                </a:lnTo>
                <a:lnTo>
                  <a:pt x="30" y="30"/>
                </a:lnTo>
                <a:lnTo>
                  <a:pt x="36" y="36"/>
                </a:lnTo>
                <a:lnTo>
                  <a:pt x="42" y="42"/>
                </a:lnTo>
                <a:lnTo>
                  <a:pt x="48" y="42"/>
                </a:lnTo>
                <a:lnTo>
                  <a:pt x="54" y="48"/>
                </a:lnTo>
                <a:lnTo>
                  <a:pt x="60" y="54"/>
                </a:lnTo>
                <a:lnTo>
                  <a:pt x="60" y="60"/>
                </a:lnTo>
                <a:lnTo>
                  <a:pt x="66" y="60"/>
                </a:lnTo>
                <a:lnTo>
                  <a:pt x="60" y="54"/>
                </a:lnTo>
                <a:lnTo>
                  <a:pt x="66" y="54"/>
                </a:lnTo>
                <a:lnTo>
                  <a:pt x="72" y="60"/>
                </a:lnTo>
                <a:lnTo>
                  <a:pt x="78" y="60"/>
                </a:lnTo>
                <a:lnTo>
                  <a:pt x="78" y="54"/>
                </a:lnTo>
                <a:lnTo>
                  <a:pt x="72" y="48"/>
                </a:lnTo>
                <a:lnTo>
                  <a:pt x="78" y="48"/>
                </a:lnTo>
                <a:lnTo>
                  <a:pt x="84" y="48"/>
                </a:lnTo>
                <a:lnTo>
                  <a:pt x="84" y="54"/>
                </a:lnTo>
                <a:lnTo>
                  <a:pt x="84" y="60"/>
                </a:lnTo>
                <a:lnTo>
                  <a:pt x="90" y="60"/>
                </a:lnTo>
                <a:lnTo>
                  <a:pt x="96" y="54"/>
                </a:lnTo>
                <a:lnTo>
                  <a:pt x="96" y="48"/>
                </a:lnTo>
                <a:lnTo>
                  <a:pt x="90" y="42"/>
                </a:lnTo>
                <a:lnTo>
                  <a:pt x="84" y="42"/>
                </a:lnTo>
                <a:lnTo>
                  <a:pt x="78" y="48"/>
                </a:lnTo>
                <a:lnTo>
                  <a:pt x="72" y="48"/>
                </a:lnTo>
                <a:lnTo>
                  <a:pt x="78" y="42"/>
                </a:lnTo>
                <a:lnTo>
                  <a:pt x="78" y="36"/>
                </a:lnTo>
                <a:lnTo>
                  <a:pt x="72" y="30"/>
                </a:lnTo>
                <a:lnTo>
                  <a:pt x="66" y="30"/>
                </a:lnTo>
                <a:lnTo>
                  <a:pt x="60" y="24"/>
                </a:lnTo>
                <a:lnTo>
                  <a:pt x="48" y="24"/>
                </a:lnTo>
                <a:lnTo>
                  <a:pt x="48" y="18"/>
                </a:lnTo>
                <a:lnTo>
                  <a:pt x="48" y="12"/>
                </a:lnTo>
                <a:lnTo>
                  <a:pt x="42" y="6"/>
                </a:lnTo>
                <a:lnTo>
                  <a:pt x="36" y="0"/>
                </a:lnTo>
                <a:lnTo>
                  <a:pt x="30" y="0"/>
                </a:lnTo>
                <a:lnTo>
                  <a:pt x="30" y="6"/>
                </a:lnTo>
                <a:lnTo>
                  <a:pt x="24" y="6"/>
                </a:lnTo>
                <a:lnTo>
                  <a:pt x="18" y="6"/>
                </a:lnTo>
                <a:lnTo>
                  <a:pt x="12" y="0"/>
                </a:lnTo>
                <a:lnTo>
                  <a:pt x="6" y="6"/>
                </a:lnTo>
                <a:lnTo>
                  <a:pt x="0" y="6"/>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461" name="Freeform 460">
            <a:hlinkClick xmlns:r="http://schemas.openxmlformats.org/officeDocument/2006/relationships" r:id="rId101" tooltip="United States - 174,921"/>
          </xdr:cNvPr>
          <xdr:cNvSpPr>
            <a:spLocks/>
          </xdr:cNvSpPr>
        </xdr:nvSpPr>
        <xdr:spPr bwMode="auto">
          <a:xfrm>
            <a:off x="1488" y="870"/>
            <a:ext cx="972" cy="414"/>
          </a:xfrm>
          <a:custGeom>
            <a:avLst/>
            <a:gdLst/>
            <a:ahLst/>
            <a:cxnLst>
              <a:cxn ang="0">
                <a:pos x="942" y="90"/>
              </a:cxn>
              <a:cxn ang="0">
                <a:pos x="924" y="96"/>
              </a:cxn>
              <a:cxn ang="0">
                <a:pos x="912" y="126"/>
              </a:cxn>
              <a:cxn ang="0">
                <a:pos x="912" y="138"/>
              </a:cxn>
              <a:cxn ang="0">
                <a:pos x="876" y="138"/>
              </a:cxn>
              <a:cxn ang="0">
                <a:pos x="852" y="162"/>
              </a:cxn>
              <a:cxn ang="0">
                <a:pos x="840" y="162"/>
              </a:cxn>
              <a:cxn ang="0">
                <a:pos x="822" y="198"/>
              </a:cxn>
              <a:cxn ang="0">
                <a:pos x="822" y="180"/>
              </a:cxn>
              <a:cxn ang="0">
                <a:pos x="810" y="174"/>
              </a:cxn>
              <a:cxn ang="0">
                <a:pos x="804" y="186"/>
              </a:cxn>
              <a:cxn ang="0">
                <a:pos x="816" y="204"/>
              </a:cxn>
              <a:cxn ang="0">
                <a:pos x="816" y="210"/>
              </a:cxn>
              <a:cxn ang="0">
                <a:pos x="822" y="222"/>
              </a:cxn>
              <a:cxn ang="0">
                <a:pos x="822" y="228"/>
              </a:cxn>
              <a:cxn ang="0">
                <a:pos x="810" y="234"/>
              </a:cxn>
              <a:cxn ang="0">
                <a:pos x="810" y="246"/>
              </a:cxn>
              <a:cxn ang="0">
                <a:pos x="786" y="258"/>
              </a:cxn>
              <a:cxn ang="0">
                <a:pos x="762" y="282"/>
              </a:cxn>
              <a:cxn ang="0">
                <a:pos x="744" y="294"/>
              </a:cxn>
              <a:cxn ang="0">
                <a:pos x="744" y="354"/>
              </a:cxn>
              <a:cxn ang="0">
                <a:pos x="738" y="408"/>
              </a:cxn>
              <a:cxn ang="0">
                <a:pos x="720" y="390"/>
              </a:cxn>
              <a:cxn ang="0">
                <a:pos x="708" y="366"/>
              </a:cxn>
              <a:cxn ang="0">
                <a:pos x="666" y="336"/>
              </a:cxn>
              <a:cxn ang="0">
                <a:pos x="636" y="324"/>
              </a:cxn>
              <a:cxn ang="0">
                <a:pos x="618" y="324"/>
              </a:cxn>
              <a:cxn ang="0">
                <a:pos x="588" y="324"/>
              </a:cxn>
              <a:cxn ang="0">
                <a:pos x="594" y="348"/>
              </a:cxn>
              <a:cxn ang="0">
                <a:pos x="564" y="342"/>
              </a:cxn>
              <a:cxn ang="0">
                <a:pos x="516" y="336"/>
              </a:cxn>
              <a:cxn ang="0">
                <a:pos x="504" y="342"/>
              </a:cxn>
              <a:cxn ang="0">
                <a:pos x="468" y="354"/>
              </a:cxn>
              <a:cxn ang="0">
                <a:pos x="462" y="366"/>
              </a:cxn>
              <a:cxn ang="0">
                <a:pos x="468" y="396"/>
              </a:cxn>
              <a:cxn ang="0">
                <a:pos x="402" y="348"/>
              </a:cxn>
              <a:cxn ang="0">
                <a:pos x="336" y="318"/>
              </a:cxn>
              <a:cxn ang="0">
                <a:pos x="168" y="288"/>
              </a:cxn>
              <a:cxn ang="0">
                <a:pos x="102" y="264"/>
              </a:cxn>
              <a:cxn ang="0">
                <a:pos x="48" y="210"/>
              </a:cxn>
              <a:cxn ang="0">
                <a:pos x="36" y="192"/>
              </a:cxn>
              <a:cxn ang="0">
                <a:pos x="6" y="156"/>
              </a:cxn>
              <a:cxn ang="0">
                <a:pos x="6" y="96"/>
              </a:cxn>
              <a:cxn ang="0">
                <a:pos x="12" y="54"/>
              </a:cxn>
              <a:cxn ang="0">
                <a:pos x="12" y="24"/>
              </a:cxn>
              <a:cxn ang="0">
                <a:pos x="24" y="36"/>
              </a:cxn>
              <a:cxn ang="0">
                <a:pos x="30" y="42"/>
              </a:cxn>
              <a:cxn ang="0">
                <a:pos x="42" y="24"/>
              </a:cxn>
              <a:cxn ang="0">
                <a:pos x="180" y="6"/>
              </a:cxn>
              <a:cxn ang="0">
                <a:pos x="534" y="18"/>
              </a:cxn>
              <a:cxn ang="0">
                <a:pos x="594" y="24"/>
              </a:cxn>
              <a:cxn ang="0">
                <a:pos x="696" y="60"/>
              </a:cxn>
              <a:cxn ang="0">
                <a:pos x="708" y="132"/>
              </a:cxn>
              <a:cxn ang="0">
                <a:pos x="840" y="78"/>
              </a:cxn>
              <a:cxn ang="0">
                <a:pos x="924" y="48"/>
              </a:cxn>
              <a:cxn ang="0">
                <a:pos x="966" y="66"/>
              </a:cxn>
            </a:cxnLst>
            <a:rect l="0" t="0" r="r" b="b"/>
            <a:pathLst>
              <a:path w="972" h="414">
                <a:moveTo>
                  <a:pt x="972" y="72"/>
                </a:moveTo>
                <a:lnTo>
                  <a:pt x="972" y="78"/>
                </a:lnTo>
                <a:lnTo>
                  <a:pt x="972" y="84"/>
                </a:lnTo>
                <a:lnTo>
                  <a:pt x="954" y="84"/>
                </a:lnTo>
                <a:lnTo>
                  <a:pt x="948" y="90"/>
                </a:lnTo>
                <a:lnTo>
                  <a:pt x="942" y="90"/>
                </a:lnTo>
                <a:lnTo>
                  <a:pt x="942" y="84"/>
                </a:lnTo>
                <a:lnTo>
                  <a:pt x="936" y="90"/>
                </a:lnTo>
                <a:lnTo>
                  <a:pt x="936" y="96"/>
                </a:lnTo>
                <a:lnTo>
                  <a:pt x="930" y="96"/>
                </a:lnTo>
                <a:lnTo>
                  <a:pt x="924" y="90"/>
                </a:lnTo>
                <a:lnTo>
                  <a:pt x="924" y="96"/>
                </a:lnTo>
                <a:lnTo>
                  <a:pt x="918" y="96"/>
                </a:lnTo>
                <a:lnTo>
                  <a:pt x="918" y="102"/>
                </a:lnTo>
                <a:lnTo>
                  <a:pt x="912" y="108"/>
                </a:lnTo>
                <a:lnTo>
                  <a:pt x="912" y="114"/>
                </a:lnTo>
                <a:lnTo>
                  <a:pt x="906" y="120"/>
                </a:lnTo>
                <a:lnTo>
                  <a:pt x="912" y="126"/>
                </a:lnTo>
                <a:lnTo>
                  <a:pt x="918" y="132"/>
                </a:lnTo>
                <a:lnTo>
                  <a:pt x="924" y="132"/>
                </a:lnTo>
                <a:lnTo>
                  <a:pt x="918" y="126"/>
                </a:lnTo>
                <a:lnTo>
                  <a:pt x="924" y="126"/>
                </a:lnTo>
                <a:lnTo>
                  <a:pt x="924" y="132"/>
                </a:lnTo>
                <a:lnTo>
                  <a:pt x="912" y="138"/>
                </a:lnTo>
                <a:lnTo>
                  <a:pt x="912" y="132"/>
                </a:lnTo>
                <a:lnTo>
                  <a:pt x="900" y="138"/>
                </a:lnTo>
                <a:lnTo>
                  <a:pt x="906" y="132"/>
                </a:lnTo>
                <a:lnTo>
                  <a:pt x="900" y="132"/>
                </a:lnTo>
                <a:lnTo>
                  <a:pt x="900" y="138"/>
                </a:lnTo>
                <a:lnTo>
                  <a:pt x="876" y="138"/>
                </a:lnTo>
                <a:lnTo>
                  <a:pt x="858" y="150"/>
                </a:lnTo>
                <a:lnTo>
                  <a:pt x="858" y="144"/>
                </a:lnTo>
                <a:lnTo>
                  <a:pt x="852" y="150"/>
                </a:lnTo>
                <a:lnTo>
                  <a:pt x="858" y="150"/>
                </a:lnTo>
                <a:lnTo>
                  <a:pt x="858" y="156"/>
                </a:lnTo>
                <a:lnTo>
                  <a:pt x="852" y="162"/>
                </a:lnTo>
                <a:lnTo>
                  <a:pt x="846" y="174"/>
                </a:lnTo>
                <a:lnTo>
                  <a:pt x="840" y="180"/>
                </a:lnTo>
                <a:lnTo>
                  <a:pt x="840" y="174"/>
                </a:lnTo>
                <a:lnTo>
                  <a:pt x="834" y="174"/>
                </a:lnTo>
                <a:lnTo>
                  <a:pt x="828" y="168"/>
                </a:lnTo>
                <a:lnTo>
                  <a:pt x="840" y="162"/>
                </a:lnTo>
                <a:lnTo>
                  <a:pt x="828" y="168"/>
                </a:lnTo>
                <a:lnTo>
                  <a:pt x="840" y="186"/>
                </a:lnTo>
                <a:lnTo>
                  <a:pt x="822" y="210"/>
                </a:lnTo>
                <a:lnTo>
                  <a:pt x="822" y="204"/>
                </a:lnTo>
                <a:lnTo>
                  <a:pt x="828" y="192"/>
                </a:lnTo>
                <a:lnTo>
                  <a:pt x="822" y="198"/>
                </a:lnTo>
                <a:lnTo>
                  <a:pt x="822" y="186"/>
                </a:lnTo>
                <a:lnTo>
                  <a:pt x="822" y="192"/>
                </a:lnTo>
                <a:lnTo>
                  <a:pt x="816" y="186"/>
                </a:lnTo>
                <a:lnTo>
                  <a:pt x="822" y="186"/>
                </a:lnTo>
                <a:lnTo>
                  <a:pt x="816" y="180"/>
                </a:lnTo>
                <a:lnTo>
                  <a:pt x="822" y="180"/>
                </a:lnTo>
                <a:lnTo>
                  <a:pt x="816" y="180"/>
                </a:lnTo>
                <a:lnTo>
                  <a:pt x="822" y="174"/>
                </a:lnTo>
                <a:lnTo>
                  <a:pt x="816" y="174"/>
                </a:lnTo>
                <a:lnTo>
                  <a:pt x="822" y="168"/>
                </a:lnTo>
                <a:lnTo>
                  <a:pt x="816" y="174"/>
                </a:lnTo>
                <a:lnTo>
                  <a:pt x="810" y="174"/>
                </a:lnTo>
                <a:lnTo>
                  <a:pt x="816" y="180"/>
                </a:lnTo>
                <a:lnTo>
                  <a:pt x="816" y="186"/>
                </a:lnTo>
                <a:lnTo>
                  <a:pt x="810" y="180"/>
                </a:lnTo>
                <a:lnTo>
                  <a:pt x="810" y="186"/>
                </a:lnTo>
                <a:lnTo>
                  <a:pt x="816" y="192"/>
                </a:lnTo>
                <a:lnTo>
                  <a:pt x="804" y="186"/>
                </a:lnTo>
                <a:lnTo>
                  <a:pt x="804" y="180"/>
                </a:lnTo>
                <a:lnTo>
                  <a:pt x="798" y="186"/>
                </a:lnTo>
                <a:lnTo>
                  <a:pt x="816" y="198"/>
                </a:lnTo>
                <a:lnTo>
                  <a:pt x="816" y="204"/>
                </a:lnTo>
                <a:lnTo>
                  <a:pt x="804" y="192"/>
                </a:lnTo>
                <a:lnTo>
                  <a:pt x="816" y="204"/>
                </a:lnTo>
                <a:lnTo>
                  <a:pt x="810" y="204"/>
                </a:lnTo>
                <a:lnTo>
                  <a:pt x="816" y="210"/>
                </a:lnTo>
                <a:lnTo>
                  <a:pt x="810" y="210"/>
                </a:lnTo>
                <a:lnTo>
                  <a:pt x="804" y="204"/>
                </a:lnTo>
                <a:lnTo>
                  <a:pt x="816" y="216"/>
                </a:lnTo>
                <a:lnTo>
                  <a:pt x="816" y="210"/>
                </a:lnTo>
                <a:lnTo>
                  <a:pt x="822" y="216"/>
                </a:lnTo>
                <a:lnTo>
                  <a:pt x="828" y="234"/>
                </a:lnTo>
                <a:lnTo>
                  <a:pt x="822" y="216"/>
                </a:lnTo>
                <a:lnTo>
                  <a:pt x="822" y="222"/>
                </a:lnTo>
                <a:lnTo>
                  <a:pt x="822" y="228"/>
                </a:lnTo>
                <a:lnTo>
                  <a:pt x="822" y="222"/>
                </a:lnTo>
                <a:lnTo>
                  <a:pt x="822" y="228"/>
                </a:lnTo>
                <a:lnTo>
                  <a:pt x="816" y="222"/>
                </a:lnTo>
                <a:lnTo>
                  <a:pt x="822" y="228"/>
                </a:lnTo>
                <a:lnTo>
                  <a:pt x="816" y="228"/>
                </a:lnTo>
                <a:lnTo>
                  <a:pt x="810" y="228"/>
                </a:lnTo>
                <a:lnTo>
                  <a:pt x="822" y="228"/>
                </a:lnTo>
                <a:lnTo>
                  <a:pt x="822" y="234"/>
                </a:lnTo>
                <a:lnTo>
                  <a:pt x="822" y="228"/>
                </a:lnTo>
                <a:lnTo>
                  <a:pt x="828" y="234"/>
                </a:lnTo>
                <a:lnTo>
                  <a:pt x="822" y="240"/>
                </a:lnTo>
                <a:lnTo>
                  <a:pt x="816" y="240"/>
                </a:lnTo>
                <a:lnTo>
                  <a:pt x="810" y="234"/>
                </a:lnTo>
                <a:lnTo>
                  <a:pt x="810" y="240"/>
                </a:lnTo>
                <a:lnTo>
                  <a:pt x="804" y="240"/>
                </a:lnTo>
                <a:lnTo>
                  <a:pt x="816" y="240"/>
                </a:lnTo>
                <a:lnTo>
                  <a:pt x="810" y="246"/>
                </a:lnTo>
                <a:lnTo>
                  <a:pt x="804" y="246"/>
                </a:lnTo>
                <a:lnTo>
                  <a:pt x="810" y="246"/>
                </a:lnTo>
                <a:lnTo>
                  <a:pt x="816" y="246"/>
                </a:lnTo>
                <a:lnTo>
                  <a:pt x="816" y="252"/>
                </a:lnTo>
                <a:lnTo>
                  <a:pt x="798" y="252"/>
                </a:lnTo>
                <a:lnTo>
                  <a:pt x="792" y="258"/>
                </a:lnTo>
                <a:lnTo>
                  <a:pt x="792" y="264"/>
                </a:lnTo>
                <a:lnTo>
                  <a:pt x="786" y="258"/>
                </a:lnTo>
                <a:lnTo>
                  <a:pt x="786" y="264"/>
                </a:lnTo>
                <a:lnTo>
                  <a:pt x="780" y="264"/>
                </a:lnTo>
                <a:lnTo>
                  <a:pt x="768" y="276"/>
                </a:lnTo>
                <a:lnTo>
                  <a:pt x="768" y="270"/>
                </a:lnTo>
                <a:lnTo>
                  <a:pt x="768" y="276"/>
                </a:lnTo>
                <a:lnTo>
                  <a:pt x="762" y="282"/>
                </a:lnTo>
                <a:lnTo>
                  <a:pt x="756" y="282"/>
                </a:lnTo>
                <a:lnTo>
                  <a:pt x="750" y="288"/>
                </a:lnTo>
                <a:lnTo>
                  <a:pt x="744" y="288"/>
                </a:lnTo>
                <a:lnTo>
                  <a:pt x="744" y="294"/>
                </a:lnTo>
                <a:lnTo>
                  <a:pt x="738" y="288"/>
                </a:lnTo>
                <a:lnTo>
                  <a:pt x="744" y="294"/>
                </a:lnTo>
                <a:lnTo>
                  <a:pt x="732" y="300"/>
                </a:lnTo>
                <a:lnTo>
                  <a:pt x="732" y="306"/>
                </a:lnTo>
                <a:lnTo>
                  <a:pt x="726" y="318"/>
                </a:lnTo>
                <a:lnTo>
                  <a:pt x="732" y="324"/>
                </a:lnTo>
                <a:lnTo>
                  <a:pt x="738" y="342"/>
                </a:lnTo>
                <a:lnTo>
                  <a:pt x="744" y="354"/>
                </a:lnTo>
                <a:lnTo>
                  <a:pt x="738" y="348"/>
                </a:lnTo>
                <a:lnTo>
                  <a:pt x="738" y="360"/>
                </a:lnTo>
                <a:lnTo>
                  <a:pt x="756" y="384"/>
                </a:lnTo>
                <a:lnTo>
                  <a:pt x="750" y="414"/>
                </a:lnTo>
                <a:lnTo>
                  <a:pt x="738" y="414"/>
                </a:lnTo>
                <a:lnTo>
                  <a:pt x="738" y="408"/>
                </a:lnTo>
                <a:lnTo>
                  <a:pt x="738" y="414"/>
                </a:lnTo>
                <a:lnTo>
                  <a:pt x="732" y="402"/>
                </a:lnTo>
                <a:lnTo>
                  <a:pt x="726" y="396"/>
                </a:lnTo>
                <a:lnTo>
                  <a:pt x="720" y="390"/>
                </a:lnTo>
                <a:lnTo>
                  <a:pt x="726" y="384"/>
                </a:lnTo>
                <a:lnTo>
                  <a:pt x="720" y="390"/>
                </a:lnTo>
                <a:lnTo>
                  <a:pt x="720" y="378"/>
                </a:lnTo>
                <a:lnTo>
                  <a:pt x="714" y="384"/>
                </a:lnTo>
                <a:lnTo>
                  <a:pt x="714" y="378"/>
                </a:lnTo>
                <a:lnTo>
                  <a:pt x="708" y="372"/>
                </a:lnTo>
                <a:lnTo>
                  <a:pt x="714" y="366"/>
                </a:lnTo>
                <a:lnTo>
                  <a:pt x="708" y="366"/>
                </a:lnTo>
                <a:lnTo>
                  <a:pt x="702" y="366"/>
                </a:lnTo>
                <a:lnTo>
                  <a:pt x="708" y="354"/>
                </a:lnTo>
                <a:lnTo>
                  <a:pt x="708" y="342"/>
                </a:lnTo>
                <a:lnTo>
                  <a:pt x="702" y="342"/>
                </a:lnTo>
                <a:lnTo>
                  <a:pt x="684" y="330"/>
                </a:lnTo>
                <a:lnTo>
                  <a:pt x="666" y="336"/>
                </a:lnTo>
                <a:lnTo>
                  <a:pt x="660" y="330"/>
                </a:lnTo>
                <a:lnTo>
                  <a:pt x="660" y="324"/>
                </a:lnTo>
                <a:lnTo>
                  <a:pt x="654" y="324"/>
                </a:lnTo>
                <a:lnTo>
                  <a:pt x="660" y="330"/>
                </a:lnTo>
                <a:lnTo>
                  <a:pt x="648" y="324"/>
                </a:lnTo>
                <a:lnTo>
                  <a:pt x="636" y="324"/>
                </a:lnTo>
                <a:lnTo>
                  <a:pt x="630" y="324"/>
                </a:lnTo>
                <a:lnTo>
                  <a:pt x="624" y="324"/>
                </a:lnTo>
                <a:lnTo>
                  <a:pt x="618" y="324"/>
                </a:lnTo>
                <a:lnTo>
                  <a:pt x="624" y="324"/>
                </a:lnTo>
                <a:lnTo>
                  <a:pt x="618" y="318"/>
                </a:lnTo>
                <a:lnTo>
                  <a:pt x="618" y="324"/>
                </a:lnTo>
                <a:lnTo>
                  <a:pt x="600" y="324"/>
                </a:lnTo>
                <a:lnTo>
                  <a:pt x="594" y="324"/>
                </a:lnTo>
                <a:lnTo>
                  <a:pt x="582" y="324"/>
                </a:lnTo>
                <a:lnTo>
                  <a:pt x="576" y="324"/>
                </a:lnTo>
                <a:lnTo>
                  <a:pt x="582" y="330"/>
                </a:lnTo>
                <a:lnTo>
                  <a:pt x="588" y="324"/>
                </a:lnTo>
                <a:lnTo>
                  <a:pt x="588" y="330"/>
                </a:lnTo>
                <a:lnTo>
                  <a:pt x="594" y="330"/>
                </a:lnTo>
                <a:lnTo>
                  <a:pt x="594" y="336"/>
                </a:lnTo>
                <a:lnTo>
                  <a:pt x="588" y="336"/>
                </a:lnTo>
                <a:lnTo>
                  <a:pt x="600" y="342"/>
                </a:lnTo>
                <a:lnTo>
                  <a:pt x="594" y="348"/>
                </a:lnTo>
                <a:lnTo>
                  <a:pt x="582" y="336"/>
                </a:lnTo>
                <a:lnTo>
                  <a:pt x="588" y="342"/>
                </a:lnTo>
                <a:lnTo>
                  <a:pt x="582" y="348"/>
                </a:lnTo>
                <a:lnTo>
                  <a:pt x="576" y="342"/>
                </a:lnTo>
                <a:lnTo>
                  <a:pt x="570" y="348"/>
                </a:lnTo>
                <a:lnTo>
                  <a:pt x="564" y="342"/>
                </a:lnTo>
                <a:lnTo>
                  <a:pt x="552" y="336"/>
                </a:lnTo>
                <a:lnTo>
                  <a:pt x="546" y="336"/>
                </a:lnTo>
                <a:lnTo>
                  <a:pt x="528" y="336"/>
                </a:lnTo>
                <a:lnTo>
                  <a:pt x="522" y="336"/>
                </a:lnTo>
                <a:lnTo>
                  <a:pt x="522" y="330"/>
                </a:lnTo>
                <a:lnTo>
                  <a:pt x="516" y="336"/>
                </a:lnTo>
                <a:lnTo>
                  <a:pt x="522" y="336"/>
                </a:lnTo>
                <a:lnTo>
                  <a:pt x="504" y="342"/>
                </a:lnTo>
                <a:lnTo>
                  <a:pt x="510" y="336"/>
                </a:lnTo>
                <a:lnTo>
                  <a:pt x="504" y="336"/>
                </a:lnTo>
                <a:lnTo>
                  <a:pt x="498" y="336"/>
                </a:lnTo>
                <a:lnTo>
                  <a:pt x="504" y="342"/>
                </a:lnTo>
                <a:lnTo>
                  <a:pt x="498" y="348"/>
                </a:lnTo>
                <a:lnTo>
                  <a:pt x="480" y="354"/>
                </a:lnTo>
                <a:lnTo>
                  <a:pt x="486" y="354"/>
                </a:lnTo>
                <a:lnTo>
                  <a:pt x="474" y="354"/>
                </a:lnTo>
                <a:lnTo>
                  <a:pt x="474" y="360"/>
                </a:lnTo>
                <a:lnTo>
                  <a:pt x="468" y="354"/>
                </a:lnTo>
                <a:lnTo>
                  <a:pt x="468" y="360"/>
                </a:lnTo>
                <a:lnTo>
                  <a:pt x="462" y="360"/>
                </a:lnTo>
                <a:lnTo>
                  <a:pt x="468" y="366"/>
                </a:lnTo>
                <a:lnTo>
                  <a:pt x="462" y="366"/>
                </a:lnTo>
                <a:lnTo>
                  <a:pt x="456" y="366"/>
                </a:lnTo>
                <a:lnTo>
                  <a:pt x="462" y="366"/>
                </a:lnTo>
                <a:lnTo>
                  <a:pt x="462" y="378"/>
                </a:lnTo>
                <a:lnTo>
                  <a:pt x="456" y="372"/>
                </a:lnTo>
                <a:lnTo>
                  <a:pt x="456" y="378"/>
                </a:lnTo>
                <a:lnTo>
                  <a:pt x="462" y="378"/>
                </a:lnTo>
                <a:lnTo>
                  <a:pt x="456" y="384"/>
                </a:lnTo>
                <a:lnTo>
                  <a:pt x="468" y="396"/>
                </a:lnTo>
                <a:lnTo>
                  <a:pt x="462" y="402"/>
                </a:lnTo>
                <a:lnTo>
                  <a:pt x="432" y="390"/>
                </a:lnTo>
                <a:lnTo>
                  <a:pt x="426" y="378"/>
                </a:lnTo>
                <a:lnTo>
                  <a:pt x="426" y="372"/>
                </a:lnTo>
                <a:lnTo>
                  <a:pt x="408" y="360"/>
                </a:lnTo>
                <a:lnTo>
                  <a:pt x="402" y="348"/>
                </a:lnTo>
                <a:lnTo>
                  <a:pt x="390" y="336"/>
                </a:lnTo>
                <a:lnTo>
                  <a:pt x="378" y="330"/>
                </a:lnTo>
                <a:lnTo>
                  <a:pt x="372" y="336"/>
                </a:lnTo>
                <a:lnTo>
                  <a:pt x="360" y="348"/>
                </a:lnTo>
                <a:lnTo>
                  <a:pt x="342" y="336"/>
                </a:lnTo>
                <a:lnTo>
                  <a:pt x="336" y="318"/>
                </a:lnTo>
                <a:lnTo>
                  <a:pt x="312" y="306"/>
                </a:lnTo>
                <a:lnTo>
                  <a:pt x="306" y="300"/>
                </a:lnTo>
                <a:lnTo>
                  <a:pt x="276" y="300"/>
                </a:lnTo>
                <a:lnTo>
                  <a:pt x="276" y="306"/>
                </a:lnTo>
                <a:lnTo>
                  <a:pt x="228" y="306"/>
                </a:lnTo>
                <a:lnTo>
                  <a:pt x="168" y="288"/>
                </a:lnTo>
                <a:lnTo>
                  <a:pt x="168" y="282"/>
                </a:lnTo>
                <a:lnTo>
                  <a:pt x="126" y="288"/>
                </a:lnTo>
                <a:lnTo>
                  <a:pt x="120" y="276"/>
                </a:lnTo>
                <a:lnTo>
                  <a:pt x="108" y="264"/>
                </a:lnTo>
                <a:lnTo>
                  <a:pt x="108" y="270"/>
                </a:lnTo>
                <a:lnTo>
                  <a:pt x="102" y="264"/>
                </a:lnTo>
                <a:lnTo>
                  <a:pt x="96" y="258"/>
                </a:lnTo>
                <a:lnTo>
                  <a:pt x="84" y="258"/>
                </a:lnTo>
                <a:lnTo>
                  <a:pt x="66" y="252"/>
                </a:lnTo>
                <a:lnTo>
                  <a:pt x="66" y="246"/>
                </a:lnTo>
                <a:lnTo>
                  <a:pt x="48" y="222"/>
                </a:lnTo>
                <a:lnTo>
                  <a:pt x="48" y="210"/>
                </a:lnTo>
                <a:lnTo>
                  <a:pt x="36" y="210"/>
                </a:lnTo>
                <a:lnTo>
                  <a:pt x="36" y="198"/>
                </a:lnTo>
                <a:lnTo>
                  <a:pt x="42" y="204"/>
                </a:lnTo>
                <a:lnTo>
                  <a:pt x="36" y="192"/>
                </a:lnTo>
                <a:lnTo>
                  <a:pt x="48" y="192"/>
                </a:lnTo>
                <a:lnTo>
                  <a:pt x="36" y="192"/>
                </a:lnTo>
                <a:lnTo>
                  <a:pt x="36" y="198"/>
                </a:lnTo>
                <a:lnTo>
                  <a:pt x="30" y="192"/>
                </a:lnTo>
                <a:lnTo>
                  <a:pt x="24" y="186"/>
                </a:lnTo>
                <a:lnTo>
                  <a:pt x="18" y="180"/>
                </a:lnTo>
                <a:lnTo>
                  <a:pt x="12" y="168"/>
                </a:lnTo>
                <a:lnTo>
                  <a:pt x="6" y="156"/>
                </a:lnTo>
                <a:lnTo>
                  <a:pt x="6" y="150"/>
                </a:lnTo>
                <a:lnTo>
                  <a:pt x="12" y="138"/>
                </a:lnTo>
                <a:lnTo>
                  <a:pt x="0" y="114"/>
                </a:lnTo>
                <a:lnTo>
                  <a:pt x="6" y="108"/>
                </a:lnTo>
                <a:lnTo>
                  <a:pt x="6" y="102"/>
                </a:lnTo>
                <a:lnTo>
                  <a:pt x="6" y="96"/>
                </a:lnTo>
                <a:lnTo>
                  <a:pt x="12" y="66"/>
                </a:lnTo>
                <a:lnTo>
                  <a:pt x="12" y="54"/>
                </a:lnTo>
                <a:lnTo>
                  <a:pt x="24" y="54"/>
                </a:lnTo>
                <a:lnTo>
                  <a:pt x="12" y="54"/>
                </a:lnTo>
                <a:lnTo>
                  <a:pt x="12" y="48"/>
                </a:lnTo>
                <a:lnTo>
                  <a:pt x="12" y="54"/>
                </a:lnTo>
                <a:lnTo>
                  <a:pt x="12" y="48"/>
                </a:lnTo>
                <a:lnTo>
                  <a:pt x="6" y="42"/>
                </a:lnTo>
                <a:lnTo>
                  <a:pt x="12" y="42"/>
                </a:lnTo>
                <a:lnTo>
                  <a:pt x="6" y="42"/>
                </a:lnTo>
                <a:lnTo>
                  <a:pt x="0" y="18"/>
                </a:lnTo>
                <a:lnTo>
                  <a:pt x="12" y="24"/>
                </a:lnTo>
                <a:lnTo>
                  <a:pt x="30" y="24"/>
                </a:lnTo>
                <a:lnTo>
                  <a:pt x="36" y="30"/>
                </a:lnTo>
                <a:lnTo>
                  <a:pt x="30" y="30"/>
                </a:lnTo>
                <a:lnTo>
                  <a:pt x="24" y="36"/>
                </a:lnTo>
                <a:lnTo>
                  <a:pt x="30" y="36"/>
                </a:lnTo>
                <a:lnTo>
                  <a:pt x="24" y="36"/>
                </a:lnTo>
                <a:lnTo>
                  <a:pt x="30" y="30"/>
                </a:lnTo>
                <a:lnTo>
                  <a:pt x="36" y="30"/>
                </a:lnTo>
                <a:lnTo>
                  <a:pt x="30" y="30"/>
                </a:lnTo>
                <a:lnTo>
                  <a:pt x="36" y="30"/>
                </a:lnTo>
                <a:lnTo>
                  <a:pt x="36" y="36"/>
                </a:lnTo>
                <a:lnTo>
                  <a:pt x="30" y="42"/>
                </a:lnTo>
                <a:lnTo>
                  <a:pt x="30" y="36"/>
                </a:lnTo>
                <a:lnTo>
                  <a:pt x="24" y="42"/>
                </a:lnTo>
                <a:lnTo>
                  <a:pt x="30" y="42"/>
                </a:lnTo>
                <a:lnTo>
                  <a:pt x="42" y="36"/>
                </a:lnTo>
                <a:lnTo>
                  <a:pt x="36" y="30"/>
                </a:lnTo>
                <a:lnTo>
                  <a:pt x="42" y="24"/>
                </a:lnTo>
                <a:lnTo>
                  <a:pt x="36" y="24"/>
                </a:lnTo>
                <a:lnTo>
                  <a:pt x="36" y="18"/>
                </a:lnTo>
                <a:lnTo>
                  <a:pt x="30" y="18"/>
                </a:lnTo>
                <a:lnTo>
                  <a:pt x="36" y="18"/>
                </a:lnTo>
                <a:lnTo>
                  <a:pt x="30" y="6"/>
                </a:lnTo>
                <a:lnTo>
                  <a:pt x="180" y="6"/>
                </a:lnTo>
                <a:lnTo>
                  <a:pt x="498" y="6"/>
                </a:lnTo>
                <a:lnTo>
                  <a:pt x="498" y="0"/>
                </a:lnTo>
                <a:lnTo>
                  <a:pt x="504" y="6"/>
                </a:lnTo>
                <a:lnTo>
                  <a:pt x="510" y="12"/>
                </a:lnTo>
                <a:lnTo>
                  <a:pt x="522" y="18"/>
                </a:lnTo>
                <a:lnTo>
                  <a:pt x="534" y="18"/>
                </a:lnTo>
                <a:lnTo>
                  <a:pt x="546" y="24"/>
                </a:lnTo>
                <a:lnTo>
                  <a:pt x="552" y="18"/>
                </a:lnTo>
                <a:lnTo>
                  <a:pt x="564" y="24"/>
                </a:lnTo>
                <a:lnTo>
                  <a:pt x="570" y="24"/>
                </a:lnTo>
                <a:lnTo>
                  <a:pt x="576" y="24"/>
                </a:lnTo>
                <a:lnTo>
                  <a:pt x="594" y="24"/>
                </a:lnTo>
                <a:lnTo>
                  <a:pt x="612" y="18"/>
                </a:lnTo>
                <a:lnTo>
                  <a:pt x="672" y="42"/>
                </a:lnTo>
                <a:lnTo>
                  <a:pt x="678" y="54"/>
                </a:lnTo>
                <a:lnTo>
                  <a:pt x="684" y="54"/>
                </a:lnTo>
                <a:lnTo>
                  <a:pt x="684" y="60"/>
                </a:lnTo>
                <a:lnTo>
                  <a:pt x="696" y="60"/>
                </a:lnTo>
                <a:lnTo>
                  <a:pt x="714" y="72"/>
                </a:lnTo>
                <a:lnTo>
                  <a:pt x="720" y="102"/>
                </a:lnTo>
                <a:lnTo>
                  <a:pt x="714" y="120"/>
                </a:lnTo>
                <a:lnTo>
                  <a:pt x="702" y="120"/>
                </a:lnTo>
                <a:lnTo>
                  <a:pt x="702" y="126"/>
                </a:lnTo>
                <a:lnTo>
                  <a:pt x="708" y="132"/>
                </a:lnTo>
                <a:lnTo>
                  <a:pt x="768" y="114"/>
                </a:lnTo>
                <a:lnTo>
                  <a:pt x="768" y="102"/>
                </a:lnTo>
                <a:lnTo>
                  <a:pt x="774" y="102"/>
                </a:lnTo>
                <a:lnTo>
                  <a:pt x="810" y="102"/>
                </a:lnTo>
                <a:lnTo>
                  <a:pt x="816" y="90"/>
                </a:lnTo>
                <a:lnTo>
                  <a:pt x="840" y="78"/>
                </a:lnTo>
                <a:lnTo>
                  <a:pt x="900" y="78"/>
                </a:lnTo>
                <a:lnTo>
                  <a:pt x="900" y="72"/>
                </a:lnTo>
                <a:lnTo>
                  <a:pt x="906" y="72"/>
                </a:lnTo>
                <a:lnTo>
                  <a:pt x="918" y="60"/>
                </a:lnTo>
                <a:lnTo>
                  <a:pt x="918" y="54"/>
                </a:lnTo>
                <a:lnTo>
                  <a:pt x="924" y="48"/>
                </a:lnTo>
                <a:lnTo>
                  <a:pt x="936" y="36"/>
                </a:lnTo>
                <a:lnTo>
                  <a:pt x="942" y="42"/>
                </a:lnTo>
                <a:lnTo>
                  <a:pt x="954" y="36"/>
                </a:lnTo>
                <a:lnTo>
                  <a:pt x="960" y="42"/>
                </a:lnTo>
                <a:lnTo>
                  <a:pt x="960" y="66"/>
                </a:lnTo>
                <a:lnTo>
                  <a:pt x="966" y="66"/>
                </a:lnTo>
                <a:lnTo>
                  <a:pt x="966" y="72"/>
                </a:lnTo>
                <a:lnTo>
                  <a:pt x="972" y="72"/>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462" name="Freeform 461">
            <a:hlinkClick xmlns:r="http://schemas.openxmlformats.org/officeDocument/2006/relationships" r:id="rId101" tooltip="United States - 174,921"/>
          </xdr:cNvPr>
          <xdr:cNvSpPr>
            <a:spLocks/>
          </xdr:cNvSpPr>
        </xdr:nvSpPr>
        <xdr:spPr bwMode="auto">
          <a:xfrm>
            <a:off x="756" y="498"/>
            <a:ext cx="642" cy="282"/>
          </a:xfrm>
          <a:custGeom>
            <a:avLst/>
            <a:gdLst/>
            <a:ahLst/>
            <a:cxnLst>
              <a:cxn ang="0">
                <a:pos x="78" y="186"/>
              </a:cxn>
              <a:cxn ang="0">
                <a:pos x="54" y="174"/>
              </a:cxn>
              <a:cxn ang="0">
                <a:pos x="36" y="168"/>
              </a:cxn>
              <a:cxn ang="0">
                <a:pos x="48" y="156"/>
              </a:cxn>
              <a:cxn ang="0">
                <a:pos x="54" y="144"/>
              </a:cxn>
              <a:cxn ang="0">
                <a:pos x="108" y="138"/>
              </a:cxn>
              <a:cxn ang="0">
                <a:pos x="114" y="114"/>
              </a:cxn>
              <a:cxn ang="0">
                <a:pos x="72" y="120"/>
              </a:cxn>
              <a:cxn ang="0">
                <a:pos x="6" y="102"/>
              </a:cxn>
              <a:cxn ang="0">
                <a:pos x="72" y="84"/>
              </a:cxn>
              <a:cxn ang="0">
                <a:pos x="114" y="90"/>
              </a:cxn>
              <a:cxn ang="0">
                <a:pos x="90" y="78"/>
              </a:cxn>
              <a:cxn ang="0">
                <a:pos x="126" y="84"/>
              </a:cxn>
              <a:cxn ang="0">
                <a:pos x="96" y="72"/>
              </a:cxn>
              <a:cxn ang="0">
                <a:pos x="30" y="42"/>
              </a:cxn>
              <a:cxn ang="0">
                <a:pos x="102" y="24"/>
              </a:cxn>
              <a:cxn ang="0">
                <a:pos x="144" y="12"/>
              </a:cxn>
              <a:cxn ang="0">
                <a:pos x="210" y="6"/>
              </a:cxn>
              <a:cxn ang="0">
                <a:pos x="228" y="12"/>
              </a:cxn>
              <a:cxn ang="0">
                <a:pos x="258" y="18"/>
              </a:cxn>
              <a:cxn ang="0">
                <a:pos x="456" y="30"/>
              </a:cxn>
              <a:cxn ang="0">
                <a:pos x="528" y="210"/>
              </a:cxn>
              <a:cxn ang="0">
                <a:pos x="582" y="222"/>
              </a:cxn>
              <a:cxn ang="0">
                <a:pos x="642" y="258"/>
              </a:cxn>
              <a:cxn ang="0">
                <a:pos x="624" y="282"/>
              </a:cxn>
              <a:cxn ang="0">
                <a:pos x="624" y="270"/>
              </a:cxn>
              <a:cxn ang="0">
                <a:pos x="606" y="270"/>
              </a:cxn>
              <a:cxn ang="0">
                <a:pos x="594" y="252"/>
              </a:cxn>
              <a:cxn ang="0">
                <a:pos x="582" y="234"/>
              </a:cxn>
              <a:cxn ang="0">
                <a:pos x="576" y="234"/>
              </a:cxn>
              <a:cxn ang="0">
                <a:pos x="558" y="222"/>
              </a:cxn>
              <a:cxn ang="0">
                <a:pos x="552" y="228"/>
              </a:cxn>
              <a:cxn ang="0">
                <a:pos x="534" y="216"/>
              </a:cxn>
              <a:cxn ang="0">
                <a:pos x="534" y="222"/>
              </a:cxn>
              <a:cxn ang="0">
                <a:pos x="486" y="198"/>
              </a:cxn>
              <a:cxn ang="0">
                <a:pos x="450" y="198"/>
              </a:cxn>
              <a:cxn ang="0">
                <a:pos x="396" y="186"/>
              </a:cxn>
              <a:cxn ang="0">
                <a:pos x="360" y="186"/>
              </a:cxn>
              <a:cxn ang="0">
                <a:pos x="342" y="180"/>
              </a:cxn>
              <a:cxn ang="0">
                <a:pos x="330" y="180"/>
              </a:cxn>
              <a:cxn ang="0">
                <a:pos x="330" y="192"/>
              </a:cxn>
              <a:cxn ang="0">
                <a:pos x="312" y="192"/>
              </a:cxn>
              <a:cxn ang="0">
                <a:pos x="300" y="198"/>
              </a:cxn>
              <a:cxn ang="0">
                <a:pos x="288" y="198"/>
              </a:cxn>
              <a:cxn ang="0">
                <a:pos x="300" y="174"/>
              </a:cxn>
              <a:cxn ang="0">
                <a:pos x="276" y="186"/>
              </a:cxn>
              <a:cxn ang="0">
                <a:pos x="246" y="198"/>
              </a:cxn>
              <a:cxn ang="0">
                <a:pos x="234" y="210"/>
              </a:cxn>
              <a:cxn ang="0">
                <a:pos x="234" y="228"/>
              </a:cxn>
              <a:cxn ang="0">
                <a:pos x="198" y="240"/>
              </a:cxn>
              <a:cxn ang="0">
                <a:pos x="168" y="252"/>
              </a:cxn>
              <a:cxn ang="0">
                <a:pos x="162" y="258"/>
              </a:cxn>
              <a:cxn ang="0">
                <a:pos x="126" y="270"/>
              </a:cxn>
              <a:cxn ang="0">
                <a:pos x="96" y="282"/>
              </a:cxn>
              <a:cxn ang="0">
                <a:pos x="78" y="282"/>
              </a:cxn>
              <a:cxn ang="0">
                <a:pos x="120" y="270"/>
              </a:cxn>
              <a:cxn ang="0">
                <a:pos x="156" y="246"/>
              </a:cxn>
              <a:cxn ang="0">
                <a:pos x="186" y="228"/>
              </a:cxn>
              <a:cxn ang="0">
                <a:pos x="162" y="210"/>
              </a:cxn>
              <a:cxn ang="0">
                <a:pos x="150" y="216"/>
              </a:cxn>
              <a:cxn ang="0">
                <a:pos x="96" y="216"/>
              </a:cxn>
              <a:cxn ang="0">
                <a:pos x="108" y="204"/>
              </a:cxn>
              <a:cxn ang="0">
                <a:pos x="72" y="198"/>
              </a:cxn>
            </a:cxnLst>
            <a:rect l="0" t="0" r="r" b="b"/>
            <a:pathLst>
              <a:path w="642" h="282">
                <a:moveTo>
                  <a:pt x="54" y="180"/>
                </a:moveTo>
                <a:lnTo>
                  <a:pt x="60" y="180"/>
                </a:lnTo>
                <a:lnTo>
                  <a:pt x="60" y="186"/>
                </a:lnTo>
                <a:lnTo>
                  <a:pt x="66" y="180"/>
                </a:lnTo>
                <a:lnTo>
                  <a:pt x="72" y="186"/>
                </a:lnTo>
                <a:lnTo>
                  <a:pt x="78" y="186"/>
                </a:lnTo>
                <a:lnTo>
                  <a:pt x="66" y="180"/>
                </a:lnTo>
                <a:lnTo>
                  <a:pt x="72" y="180"/>
                </a:lnTo>
                <a:lnTo>
                  <a:pt x="66" y="180"/>
                </a:lnTo>
                <a:lnTo>
                  <a:pt x="54" y="180"/>
                </a:lnTo>
                <a:lnTo>
                  <a:pt x="48" y="180"/>
                </a:lnTo>
                <a:lnTo>
                  <a:pt x="54" y="174"/>
                </a:lnTo>
                <a:lnTo>
                  <a:pt x="42" y="174"/>
                </a:lnTo>
                <a:lnTo>
                  <a:pt x="54" y="168"/>
                </a:lnTo>
                <a:lnTo>
                  <a:pt x="48" y="174"/>
                </a:lnTo>
                <a:lnTo>
                  <a:pt x="42" y="174"/>
                </a:lnTo>
                <a:lnTo>
                  <a:pt x="36" y="174"/>
                </a:lnTo>
                <a:lnTo>
                  <a:pt x="36" y="168"/>
                </a:lnTo>
                <a:lnTo>
                  <a:pt x="30" y="168"/>
                </a:lnTo>
                <a:lnTo>
                  <a:pt x="36" y="168"/>
                </a:lnTo>
                <a:lnTo>
                  <a:pt x="30" y="162"/>
                </a:lnTo>
                <a:lnTo>
                  <a:pt x="42" y="162"/>
                </a:lnTo>
                <a:lnTo>
                  <a:pt x="36" y="162"/>
                </a:lnTo>
                <a:lnTo>
                  <a:pt x="48" y="156"/>
                </a:lnTo>
                <a:lnTo>
                  <a:pt x="54" y="150"/>
                </a:lnTo>
                <a:lnTo>
                  <a:pt x="54" y="156"/>
                </a:lnTo>
                <a:lnTo>
                  <a:pt x="54" y="150"/>
                </a:lnTo>
                <a:lnTo>
                  <a:pt x="60" y="150"/>
                </a:lnTo>
                <a:lnTo>
                  <a:pt x="54" y="150"/>
                </a:lnTo>
                <a:lnTo>
                  <a:pt x="54" y="144"/>
                </a:lnTo>
                <a:lnTo>
                  <a:pt x="60" y="144"/>
                </a:lnTo>
                <a:lnTo>
                  <a:pt x="54" y="144"/>
                </a:lnTo>
                <a:lnTo>
                  <a:pt x="60" y="138"/>
                </a:lnTo>
                <a:lnTo>
                  <a:pt x="84" y="144"/>
                </a:lnTo>
                <a:lnTo>
                  <a:pt x="96" y="138"/>
                </a:lnTo>
                <a:lnTo>
                  <a:pt x="108" y="138"/>
                </a:lnTo>
                <a:lnTo>
                  <a:pt x="120" y="132"/>
                </a:lnTo>
                <a:lnTo>
                  <a:pt x="120" y="126"/>
                </a:lnTo>
                <a:lnTo>
                  <a:pt x="114" y="120"/>
                </a:lnTo>
                <a:lnTo>
                  <a:pt x="108" y="120"/>
                </a:lnTo>
                <a:lnTo>
                  <a:pt x="120" y="120"/>
                </a:lnTo>
                <a:lnTo>
                  <a:pt x="114" y="114"/>
                </a:lnTo>
                <a:lnTo>
                  <a:pt x="96" y="114"/>
                </a:lnTo>
                <a:lnTo>
                  <a:pt x="84" y="120"/>
                </a:lnTo>
                <a:lnTo>
                  <a:pt x="78" y="114"/>
                </a:lnTo>
                <a:lnTo>
                  <a:pt x="78" y="120"/>
                </a:lnTo>
                <a:lnTo>
                  <a:pt x="84" y="120"/>
                </a:lnTo>
                <a:lnTo>
                  <a:pt x="72" y="120"/>
                </a:lnTo>
                <a:lnTo>
                  <a:pt x="48" y="120"/>
                </a:lnTo>
                <a:lnTo>
                  <a:pt x="24" y="114"/>
                </a:lnTo>
                <a:lnTo>
                  <a:pt x="18" y="108"/>
                </a:lnTo>
                <a:lnTo>
                  <a:pt x="24" y="108"/>
                </a:lnTo>
                <a:lnTo>
                  <a:pt x="30" y="108"/>
                </a:lnTo>
                <a:lnTo>
                  <a:pt x="6" y="102"/>
                </a:lnTo>
                <a:lnTo>
                  <a:pt x="0" y="96"/>
                </a:lnTo>
                <a:lnTo>
                  <a:pt x="30" y="90"/>
                </a:lnTo>
                <a:lnTo>
                  <a:pt x="42" y="90"/>
                </a:lnTo>
                <a:lnTo>
                  <a:pt x="36" y="90"/>
                </a:lnTo>
                <a:lnTo>
                  <a:pt x="60" y="84"/>
                </a:lnTo>
                <a:lnTo>
                  <a:pt x="72" y="84"/>
                </a:lnTo>
                <a:lnTo>
                  <a:pt x="66" y="84"/>
                </a:lnTo>
                <a:lnTo>
                  <a:pt x="72" y="84"/>
                </a:lnTo>
                <a:lnTo>
                  <a:pt x="66" y="90"/>
                </a:lnTo>
                <a:lnTo>
                  <a:pt x="102" y="96"/>
                </a:lnTo>
                <a:lnTo>
                  <a:pt x="108" y="90"/>
                </a:lnTo>
                <a:lnTo>
                  <a:pt x="114" y="90"/>
                </a:lnTo>
                <a:lnTo>
                  <a:pt x="120" y="90"/>
                </a:lnTo>
                <a:lnTo>
                  <a:pt x="108" y="84"/>
                </a:lnTo>
                <a:lnTo>
                  <a:pt x="102" y="90"/>
                </a:lnTo>
                <a:lnTo>
                  <a:pt x="102" y="84"/>
                </a:lnTo>
                <a:lnTo>
                  <a:pt x="90" y="84"/>
                </a:lnTo>
                <a:lnTo>
                  <a:pt x="90" y="78"/>
                </a:lnTo>
                <a:lnTo>
                  <a:pt x="96" y="78"/>
                </a:lnTo>
                <a:lnTo>
                  <a:pt x="96" y="84"/>
                </a:lnTo>
                <a:lnTo>
                  <a:pt x="108" y="84"/>
                </a:lnTo>
                <a:lnTo>
                  <a:pt x="114" y="84"/>
                </a:lnTo>
                <a:lnTo>
                  <a:pt x="120" y="84"/>
                </a:lnTo>
                <a:lnTo>
                  <a:pt x="126" y="84"/>
                </a:lnTo>
                <a:lnTo>
                  <a:pt x="132" y="84"/>
                </a:lnTo>
                <a:lnTo>
                  <a:pt x="108" y="84"/>
                </a:lnTo>
                <a:lnTo>
                  <a:pt x="102" y="84"/>
                </a:lnTo>
                <a:lnTo>
                  <a:pt x="108" y="78"/>
                </a:lnTo>
                <a:lnTo>
                  <a:pt x="90" y="78"/>
                </a:lnTo>
                <a:lnTo>
                  <a:pt x="96" y="72"/>
                </a:lnTo>
                <a:lnTo>
                  <a:pt x="90" y="78"/>
                </a:lnTo>
                <a:lnTo>
                  <a:pt x="72" y="78"/>
                </a:lnTo>
                <a:lnTo>
                  <a:pt x="66" y="66"/>
                </a:lnTo>
                <a:lnTo>
                  <a:pt x="18" y="54"/>
                </a:lnTo>
                <a:lnTo>
                  <a:pt x="24" y="54"/>
                </a:lnTo>
                <a:lnTo>
                  <a:pt x="30" y="42"/>
                </a:lnTo>
                <a:lnTo>
                  <a:pt x="66" y="42"/>
                </a:lnTo>
                <a:lnTo>
                  <a:pt x="78" y="36"/>
                </a:lnTo>
                <a:lnTo>
                  <a:pt x="84" y="30"/>
                </a:lnTo>
                <a:lnTo>
                  <a:pt x="102" y="18"/>
                </a:lnTo>
                <a:lnTo>
                  <a:pt x="96" y="24"/>
                </a:lnTo>
                <a:lnTo>
                  <a:pt x="102" y="24"/>
                </a:lnTo>
                <a:lnTo>
                  <a:pt x="138" y="18"/>
                </a:lnTo>
                <a:lnTo>
                  <a:pt x="132" y="18"/>
                </a:lnTo>
                <a:lnTo>
                  <a:pt x="138" y="18"/>
                </a:lnTo>
                <a:lnTo>
                  <a:pt x="144" y="18"/>
                </a:lnTo>
                <a:lnTo>
                  <a:pt x="132" y="18"/>
                </a:lnTo>
                <a:lnTo>
                  <a:pt x="144" y="12"/>
                </a:lnTo>
                <a:lnTo>
                  <a:pt x="150" y="12"/>
                </a:lnTo>
                <a:lnTo>
                  <a:pt x="144" y="12"/>
                </a:lnTo>
                <a:lnTo>
                  <a:pt x="150" y="12"/>
                </a:lnTo>
                <a:lnTo>
                  <a:pt x="168" y="12"/>
                </a:lnTo>
                <a:lnTo>
                  <a:pt x="192" y="0"/>
                </a:lnTo>
                <a:lnTo>
                  <a:pt x="210" y="6"/>
                </a:lnTo>
                <a:lnTo>
                  <a:pt x="198" y="12"/>
                </a:lnTo>
                <a:lnTo>
                  <a:pt x="204" y="12"/>
                </a:lnTo>
                <a:lnTo>
                  <a:pt x="216" y="6"/>
                </a:lnTo>
                <a:lnTo>
                  <a:pt x="216" y="12"/>
                </a:lnTo>
                <a:lnTo>
                  <a:pt x="222" y="6"/>
                </a:lnTo>
                <a:lnTo>
                  <a:pt x="228" y="12"/>
                </a:lnTo>
                <a:lnTo>
                  <a:pt x="234" y="12"/>
                </a:lnTo>
                <a:lnTo>
                  <a:pt x="246" y="12"/>
                </a:lnTo>
                <a:lnTo>
                  <a:pt x="264" y="12"/>
                </a:lnTo>
                <a:lnTo>
                  <a:pt x="258" y="18"/>
                </a:lnTo>
                <a:lnTo>
                  <a:pt x="270" y="18"/>
                </a:lnTo>
                <a:lnTo>
                  <a:pt x="258" y="18"/>
                </a:lnTo>
                <a:lnTo>
                  <a:pt x="276" y="18"/>
                </a:lnTo>
                <a:lnTo>
                  <a:pt x="270" y="18"/>
                </a:lnTo>
                <a:lnTo>
                  <a:pt x="318" y="18"/>
                </a:lnTo>
                <a:lnTo>
                  <a:pt x="390" y="24"/>
                </a:lnTo>
                <a:lnTo>
                  <a:pt x="420" y="24"/>
                </a:lnTo>
                <a:lnTo>
                  <a:pt x="456" y="30"/>
                </a:lnTo>
                <a:lnTo>
                  <a:pt x="456" y="192"/>
                </a:lnTo>
                <a:lnTo>
                  <a:pt x="474" y="192"/>
                </a:lnTo>
                <a:lnTo>
                  <a:pt x="486" y="192"/>
                </a:lnTo>
                <a:lnTo>
                  <a:pt x="510" y="210"/>
                </a:lnTo>
                <a:lnTo>
                  <a:pt x="516" y="216"/>
                </a:lnTo>
                <a:lnTo>
                  <a:pt x="528" y="210"/>
                </a:lnTo>
                <a:lnTo>
                  <a:pt x="534" y="204"/>
                </a:lnTo>
                <a:lnTo>
                  <a:pt x="546" y="198"/>
                </a:lnTo>
                <a:lnTo>
                  <a:pt x="558" y="204"/>
                </a:lnTo>
                <a:lnTo>
                  <a:pt x="552" y="204"/>
                </a:lnTo>
                <a:lnTo>
                  <a:pt x="558" y="204"/>
                </a:lnTo>
                <a:lnTo>
                  <a:pt x="582" y="222"/>
                </a:lnTo>
                <a:lnTo>
                  <a:pt x="606" y="240"/>
                </a:lnTo>
                <a:lnTo>
                  <a:pt x="600" y="246"/>
                </a:lnTo>
                <a:lnTo>
                  <a:pt x="606" y="246"/>
                </a:lnTo>
                <a:lnTo>
                  <a:pt x="606" y="252"/>
                </a:lnTo>
                <a:lnTo>
                  <a:pt x="612" y="252"/>
                </a:lnTo>
                <a:lnTo>
                  <a:pt x="642" y="258"/>
                </a:lnTo>
                <a:lnTo>
                  <a:pt x="642" y="264"/>
                </a:lnTo>
                <a:lnTo>
                  <a:pt x="636" y="264"/>
                </a:lnTo>
                <a:lnTo>
                  <a:pt x="642" y="276"/>
                </a:lnTo>
                <a:lnTo>
                  <a:pt x="636" y="282"/>
                </a:lnTo>
                <a:lnTo>
                  <a:pt x="630" y="282"/>
                </a:lnTo>
                <a:lnTo>
                  <a:pt x="624" y="282"/>
                </a:lnTo>
                <a:lnTo>
                  <a:pt x="624" y="276"/>
                </a:lnTo>
                <a:lnTo>
                  <a:pt x="630" y="276"/>
                </a:lnTo>
                <a:lnTo>
                  <a:pt x="624" y="276"/>
                </a:lnTo>
                <a:lnTo>
                  <a:pt x="630" y="276"/>
                </a:lnTo>
                <a:lnTo>
                  <a:pt x="624" y="276"/>
                </a:lnTo>
                <a:lnTo>
                  <a:pt x="624" y="270"/>
                </a:lnTo>
                <a:lnTo>
                  <a:pt x="618" y="264"/>
                </a:lnTo>
                <a:lnTo>
                  <a:pt x="624" y="258"/>
                </a:lnTo>
                <a:lnTo>
                  <a:pt x="606" y="264"/>
                </a:lnTo>
                <a:lnTo>
                  <a:pt x="612" y="264"/>
                </a:lnTo>
                <a:lnTo>
                  <a:pt x="612" y="270"/>
                </a:lnTo>
                <a:lnTo>
                  <a:pt x="606" y="270"/>
                </a:lnTo>
                <a:lnTo>
                  <a:pt x="606" y="264"/>
                </a:lnTo>
                <a:lnTo>
                  <a:pt x="606" y="258"/>
                </a:lnTo>
                <a:lnTo>
                  <a:pt x="612" y="258"/>
                </a:lnTo>
                <a:lnTo>
                  <a:pt x="606" y="258"/>
                </a:lnTo>
                <a:lnTo>
                  <a:pt x="600" y="252"/>
                </a:lnTo>
                <a:lnTo>
                  <a:pt x="594" y="252"/>
                </a:lnTo>
                <a:lnTo>
                  <a:pt x="594" y="246"/>
                </a:lnTo>
                <a:lnTo>
                  <a:pt x="582" y="240"/>
                </a:lnTo>
                <a:lnTo>
                  <a:pt x="588" y="240"/>
                </a:lnTo>
                <a:lnTo>
                  <a:pt x="582" y="240"/>
                </a:lnTo>
                <a:lnTo>
                  <a:pt x="588" y="234"/>
                </a:lnTo>
                <a:lnTo>
                  <a:pt x="582" y="234"/>
                </a:lnTo>
                <a:lnTo>
                  <a:pt x="588" y="240"/>
                </a:lnTo>
                <a:lnTo>
                  <a:pt x="582" y="234"/>
                </a:lnTo>
                <a:lnTo>
                  <a:pt x="582" y="228"/>
                </a:lnTo>
                <a:lnTo>
                  <a:pt x="588" y="228"/>
                </a:lnTo>
                <a:lnTo>
                  <a:pt x="582" y="228"/>
                </a:lnTo>
                <a:lnTo>
                  <a:pt x="576" y="234"/>
                </a:lnTo>
                <a:lnTo>
                  <a:pt x="576" y="228"/>
                </a:lnTo>
                <a:lnTo>
                  <a:pt x="570" y="228"/>
                </a:lnTo>
                <a:lnTo>
                  <a:pt x="576" y="222"/>
                </a:lnTo>
                <a:lnTo>
                  <a:pt x="570" y="228"/>
                </a:lnTo>
                <a:lnTo>
                  <a:pt x="564" y="222"/>
                </a:lnTo>
                <a:lnTo>
                  <a:pt x="558" y="222"/>
                </a:lnTo>
                <a:lnTo>
                  <a:pt x="558" y="216"/>
                </a:lnTo>
                <a:lnTo>
                  <a:pt x="552" y="204"/>
                </a:lnTo>
                <a:lnTo>
                  <a:pt x="546" y="204"/>
                </a:lnTo>
                <a:lnTo>
                  <a:pt x="552" y="210"/>
                </a:lnTo>
                <a:lnTo>
                  <a:pt x="546" y="210"/>
                </a:lnTo>
                <a:lnTo>
                  <a:pt x="552" y="228"/>
                </a:lnTo>
                <a:lnTo>
                  <a:pt x="546" y="222"/>
                </a:lnTo>
                <a:lnTo>
                  <a:pt x="540" y="222"/>
                </a:lnTo>
                <a:lnTo>
                  <a:pt x="540" y="216"/>
                </a:lnTo>
                <a:lnTo>
                  <a:pt x="534" y="210"/>
                </a:lnTo>
                <a:lnTo>
                  <a:pt x="540" y="216"/>
                </a:lnTo>
                <a:lnTo>
                  <a:pt x="534" y="216"/>
                </a:lnTo>
                <a:lnTo>
                  <a:pt x="522" y="210"/>
                </a:lnTo>
                <a:lnTo>
                  <a:pt x="522" y="216"/>
                </a:lnTo>
                <a:lnTo>
                  <a:pt x="528" y="216"/>
                </a:lnTo>
                <a:lnTo>
                  <a:pt x="534" y="216"/>
                </a:lnTo>
                <a:lnTo>
                  <a:pt x="540" y="222"/>
                </a:lnTo>
                <a:lnTo>
                  <a:pt x="534" y="222"/>
                </a:lnTo>
                <a:lnTo>
                  <a:pt x="528" y="222"/>
                </a:lnTo>
                <a:lnTo>
                  <a:pt x="528" y="228"/>
                </a:lnTo>
                <a:lnTo>
                  <a:pt x="498" y="210"/>
                </a:lnTo>
                <a:lnTo>
                  <a:pt x="480" y="204"/>
                </a:lnTo>
                <a:lnTo>
                  <a:pt x="480" y="192"/>
                </a:lnTo>
                <a:lnTo>
                  <a:pt x="486" y="198"/>
                </a:lnTo>
                <a:lnTo>
                  <a:pt x="486" y="204"/>
                </a:lnTo>
                <a:lnTo>
                  <a:pt x="486" y="198"/>
                </a:lnTo>
                <a:lnTo>
                  <a:pt x="492" y="198"/>
                </a:lnTo>
                <a:lnTo>
                  <a:pt x="480" y="192"/>
                </a:lnTo>
                <a:lnTo>
                  <a:pt x="468" y="198"/>
                </a:lnTo>
                <a:lnTo>
                  <a:pt x="450" y="198"/>
                </a:lnTo>
                <a:lnTo>
                  <a:pt x="450" y="192"/>
                </a:lnTo>
                <a:lnTo>
                  <a:pt x="444" y="192"/>
                </a:lnTo>
                <a:lnTo>
                  <a:pt x="426" y="192"/>
                </a:lnTo>
                <a:lnTo>
                  <a:pt x="408" y="192"/>
                </a:lnTo>
                <a:lnTo>
                  <a:pt x="390" y="192"/>
                </a:lnTo>
                <a:lnTo>
                  <a:pt x="396" y="186"/>
                </a:lnTo>
                <a:lnTo>
                  <a:pt x="384" y="186"/>
                </a:lnTo>
                <a:lnTo>
                  <a:pt x="372" y="186"/>
                </a:lnTo>
                <a:lnTo>
                  <a:pt x="378" y="186"/>
                </a:lnTo>
                <a:lnTo>
                  <a:pt x="366" y="186"/>
                </a:lnTo>
                <a:lnTo>
                  <a:pt x="372" y="180"/>
                </a:lnTo>
                <a:lnTo>
                  <a:pt x="360" y="186"/>
                </a:lnTo>
                <a:lnTo>
                  <a:pt x="366" y="180"/>
                </a:lnTo>
                <a:lnTo>
                  <a:pt x="360" y="180"/>
                </a:lnTo>
                <a:lnTo>
                  <a:pt x="366" y="174"/>
                </a:lnTo>
                <a:lnTo>
                  <a:pt x="348" y="180"/>
                </a:lnTo>
                <a:lnTo>
                  <a:pt x="342" y="174"/>
                </a:lnTo>
                <a:lnTo>
                  <a:pt x="342" y="180"/>
                </a:lnTo>
                <a:lnTo>
                  <a:pt x="336" y="180"/>
                </a:lnTo>
                <a:lnTo>
                  <a:pt x="342" y="174"/>
                </a:lnTo>
                <a:lnTo>
                  <a:pt x="336" y="180"/>
                </a:lnTo>
                <a:lnTo>
                  <a:pt x="330" y="180"/>
                </a:lnTo>
                <a:lnTo>
                  <a:pt x="324" y="180"/>
                </a:lnTo>
                <a:lnTo>
                  <a:pt x="330" y="180"/>
                </a:lnTo>
                <a:lnTo>
                  <a:pt x="324" y="186"/>
                </a:lnTo>
                <a:lnTo>
                  <a:pt x="336" y="180"/>
                </a:lnTo>
                <a:lnTo>
                  <a:pt x="336" y="186"/>
                </a:lnTo>
                <a:lnTo>
                  <a:pt x="324" y="186"/>
                </a:lnTo>
                <a:lnTo>
                  <a:pt x="336" y="186"/>
                </a:lnTo>
                <a:lnTo>
                  <a:pt x="330" y="192"/>
                </a:lnTo>
                <a:lnTo>
                  <a:pt x="336" y="192"/>
                </a:lnTo>
                <a:lnTo>
                  <a:pt x="330" y="192"/>
                </a:lnTo>
                <a:lnTo>
                  <a:pt x="330" y="198"/>
                </a:lnTo>
                <a:lnTo>
                  <a:pt x="318" y="192"/>
                </a:lnTo>
                <a:lnTo>
                  <a:pt x="312" y="198"/>
                </a:lnTo>
                <a:lnTo>
                  <a:pt x="312" y="192"/>
                </a:lnTo>
                <a:lnTo>
                  <a:pt x="312" y="198"/>
                </a:lnTo>
                <a:lnTo>
                  <a:pt x="306" y="192"/>
                </a:lnTo>
                <a:lnTo>
                  <a:pt x="306" y="198"/>
                </a:lnTo>
                <a:lnTo>
                  <a:pt x="306" y="204"/>
                </a:lnTo>
                <a:lnTo>
                  <a:pt x="300" y="204"/>
                </a:lnTo>
                <a:lnTo>
                  <a:pt x="300" y="198"/>
                </a:lnTo>
                <a:lnTo>
                  <a:pt x="294" y="204"/>
                </a:lnTo>
                <a:lnTo>
                  <a:pt x="288" y="210"/>
                </a:lnTo>
                <a:lnTo>
                  <a:pt x="276" y="210"/>
                </a:lnTo>
                <a:lnTo>
                  <a:pt x="270" y="204"/>
                </a:lnTo>
                <a:lnTo>
                  <a:pt x="276" y="204"/>
                </a:lnTo>
                <a:lnTo>
                  <a:pt x="288" y="198"/>
                </a:lnTo>
                <a:lnTo>
                  <a:pt x="276" y="204"/>
                </a:lnTo>
                <a:lnTo>
                  <a:pt x="270" y="198"/>
                </a:lnTo>
                <a:lnTo>
                  <a:pt x="282" y="186"/>
                </a:lnTo>
                <a:lnTo>
                  <a:pt x="294" y="180"/>
                </a:lnTo>
                <a:lnTo>
                  <a:pt x="318" y="180"/>
                </a:lnTo>
                <a:lnTo>
                  <a:pt x="300" y="174"/>
                </a:lnTo>
                <a:lnTo>
                  <a:pt x="312" y="168"/>
                </a:lnTo>
                <a:lnTo>
                  <a:pt x="306" y="168"/>
                </a:lnTo>
                <a:lnTo>
                  <a:pt x="300" y="174"/>
                </a:lnTo>
                <a:lnTo>
                  <a:pt x="294" y="174"/>
                </a:lnTo>
                <a:lnTo>
                  <a:pt x="276" y="180"/>
                </a:lnTo>
                <a:lnTo>
                  <a:pt x="276" y="186"/>
                </a:lnTo>
                <a:lnTo>
                  <a:pt x="264" y="186"/>
                </a:lnTo>
                <a:lnTo>
                  <a:pt x="264" y="192"/>
                </a:lnTo>
                <a:lnTo>
                  <a:pt x="252" y="192"/>
                </a:lnTo>
                <a:lnTo>
                  <a:pt x="258" y="192"/>
                </a:lnTo>
                <a:lnTo>
                  <a:pt x="258" y="198"/>
                </a:lnTo>
                <a:lnTo>
                  <a:pt x="246" y="198"/>
                </a:lnTo>
                <a:lnTo>
                  <a:pt x="252" y="198"/>
                </a:lnTo>
                <a:lnTo>
                  <a:pt x="246" y="204"/>
                </a:lnTo>
                <a:lnTo>
                  <a:pt x="246" y="198"/>
                </a:lnTo>
                <a:lnTo>
                  <a:pt x="234" y="204"/>
                </a:lnTo>
                <a:lnTo>
                  <a:pt x="228" y="210"/>
                </a:lnTo>
                <a:lnTo>
                  <a:pt x="234" y="210"/>
                </a:lnTo>
                <a:lnTo>
                  <a:pt x="246" y="210"/>
                </a:lnTo>
                <a:lnTo>
                  <a:pt x="246" y="216"/>
                </a:lnTo>
                <a:lnTo>
                  <a:pt x="234" y="222"/>
                </a:lnTo>
                <a:lnTo>
                  <a:pt x="228" y="222"/>
                </a:lnTo>
                <a:lnTo>
                  <a:pt x="234" y="222"/>
                </a:lnTo>
                <a:lnTo>
                  <a:pt x="234" y="228"/>
                </a:lnTo>
                <a:lnTo>
                  <a:pt x="216" y="228"/>
                </a:lnTo>
                <a:lnTo>
                  <a:pt x="216" y="234"/>
                </a:lnTo>
                <a:lnTo>
                  <a:pt x="210" y="234"/>
                </a:lnTo>
                <a:lnTo>
                  <a:pt x="204" y="234"/>
                </a:lnTo>
                <a:lnTo>
                  <a:pt x="192" y="240"/>
                </a:lnTo>
                <a:lnTo>
                  <a:pt x="198" y="240"/>
                </a:lnTo>
                <a:lnTo>
                  <a:pt x="192" y="246"/>
                </a:lnTo>
                <a:lnTo>
                  <a:pt x="186" y="246"/>
                </a:lnTo>
                <a:lnTo>
                  <a:pt x="180" y="252"/>
                </a:lnTo>
                <a:lnTo>
                  <a:pt x="180" y="246"/>
                </a:lnTo>
                <a:lnTo>
                  <a:pt x="174" y="252"/>
                </a:lnTo>
                <a:lnTo>
                  <a:pt x="168" y="252"/>
                </a:lnTo>
                <a:lnTo>
                  <a:pt x="162" y="258"/>
                </a:lnTo>
                <a:lnTo>
                  <a:pt x="156" y="258"/>
                </a:lnTo>
                <a:lnTo>
                  <a:pt x="168" y="258"/>
                </a:lnTo>
                <a:lnTo>
                  <a:pt x="162" y="264"/>
                </a:lnTo>
                <a:lnTo>
                  <a:pt x="156" y="258"/>
                </a:lnTo>
                <a:lnTo>
                  <a:pt x="162" y="258"/>
                </a:lnTo>
                <a:lnTo>
                  <a:pt x="156" y="258"/>
                </a:lnTo>
                <a:lnTo>
                  <a:pt x="156" y="264"/>
                </a:lnTo>
                <a:lnTo>
                  <a:pt x="144" y="264"/>
                </a:lnTo>
                <a:lnTo>
                  <a:pt x="138" y="270"/>
                </a:lnTo>
                <a:lnTo>
                  <a:pt x="138" y="264"/>
                </a:lnTo>
                <a:lnTo>
                  <a:pt x="126" y="270"/>
                </a:lnTo>
                <a:lnTo>
                  <a:pt x="114" y="276"/>
                </a:lnTo>
                <a:lnTo>
                  <a:pt x="108" y="270"/>
                </a:lnTo>
                <a:lnTo>
                  <a:pt x="114" y="270"/>
                </a:lnTo>
                <a:lnTo>
                  <a:pt x="108" y="270"/>
                </a:lnTo>
                <a:lnTo>
                  <a:pt x="102" y="276"/>
                </a:lnTo>
                <a:lnTo>
                  <a:pt x="96" y="282"/>
                </a:lnTo>
                <a:lnTo>
                  <a:pt x="90" y="276"/>
                </a:lnTo>
                <a:lnTo>
                  <a:pt x="90" y="282"/>
                </a:lnTo>
                <a:lnTo>
                  <a:pt x="84" y="282"/>
                </a:lnTo>
                <a:lnTo>
                  <a:pt x="78" y="276"/>
                </a:lnTo>
                <a:lnTo>
                  <a:pt x="84" y="282"/>
                </a:lnTo>
                <a:lnTo>
                  <a:pt x="78" y="282"/>
                </a:lnTo>
                <a:lnTo>
                  <a:pt x="78" y="276"/>
                </a:lnTo>
                <a:lnTo>
                  <a:pt x="90" y="276"/>
                </a:lnTo>
                <a:lnTo>
                  <a:pt x="96" y="270"/>
                </a:lnTo>
                <a:lnTo>
                  <a:pt x="102" y="264"/>
                </a:lnTo>
                <a:lnTo>
                  <a:pt x="114" y="264"/>
                </a:lnTo>
                <a:lnTo>
                  <a:pt x="120" y="270"/>
                </a:lnTo>
                <a:lnTo>
                  <a:pt x="120" y="264"/>
                </a:lnTo>
                <a:lnTo>
                  <a:pt x="126" y="264"/>
                </a:lnTo>
                <a:lnTo>
                  <a:pt x="126" y="258"/>
                </a:lnTo>
                <a:lnTo>
                  <a:pt x="150" y="252"/>
                </a:lnTo>
                <a:lnTo>
                  <a:pt x="156" y="252"/>
                </a:lnTo>
                <a:lnTo>
                  <a:pt x="156" y="246"/>
                </a:lnTo>
                <a:lnTo>
                  <a:pt x="168" y="240"/>
                </a:lnTo>
                <a:lnTo>
                  <a:pt x="174" y="234"/>
                </a:lnTo>
                <a:lnTo>
                  <a:pt x="180" y="240"/>
                </a:lnTo>
                <a:lnTo>
                  <a:pt x="174" y="234"/>
                </a:lnTo>
                <a:lnTo>
                  <a:pt x="174" y="228"/>
                </a:lnTo>
                <a:lnTo>
                  <a:pt x="186" y="228"/>
                </a:lnTo>
                <a:lnTo>
                  <a:pt x="174" y="222"/>
                </a:lnTo>
                <a:lnTo>
                  <a:pt x="186" y="210"/>
                </a:lnTo>
                <a:lnTo>
                  <a:pt x="186" y="216"/>
                </a:lnTo>
                <a:lnTo>
                  <a:pt x="162" y="216"/>
                </a:lnTo>
                <a:lnTo>
                  <a:pt x="156" y="216"/>
                </a:lnTo>
                <a:lnTo>
                  <a:pt x="162" y="210"/>
                </a:lnTo>
                <a:lnTo>
                  <a:pt x="168" y="216"/>
                </a:lnTo>
                <a:lnTo>
                  <a:pt x="162" y="210"/>
                </a:lnTo>
                <a:lnTo>
                  <a:pt x="156" y="216"/>
                </a:lnTo>
                <a:lnTo>
                  <a:pt x="156" y="210"/>
                </a:lnTo>
                <a:lnTo>
                  <a:pt x="156" y="216"/>
                </a:lnTo>
                <a:lnTo>
                  <a:pt x="150" y="216"/>
                </a:lnTo>
                <a:lnTo>
                  <a:pt x="156" y="222"/>
                </a:lnTo>
                <a:lnTo>
                  <a:pt x="150" y="222"/>
                </a:lnTo>
                <a:lnTo>
                  <a:pt x="138" y="216"/>
                </a:lnTo>
                <a:lnTo>
                  <a:pt x="126" y="210"/>
                </a:lnTo>
                <a:lnTo>
                  <a:pt x="108" y="216"/>
                </a:lnTo>
                <a:lnTo>
                  <a:pt x="96" y="216"/>
                </a:lnTo>
                <a:lnTo>
                  <a:pt x="108" y="216"/>
                </a:lnTo>
                <a:lnTo>
                  <a:pt x="102" y="210"/>
                </a:lnTo>
                <a:lnTo>
                  <a:pt x="108" y="210"/>
                </a:lnTo>
                <a:lnTo>
                  <a:pt x="102" y="210"/>
                </a:lnTo>
                <a:lnTo>
                  <a:pt x="102" y="204"/>
                </a:lnTo>
                <a:lnTo>
                  <a:pt x="108" y="204"/>
                </a:lnTo>
                <a:lnTo>
                  <a:pt x="96" y="192"/>
                </a:lnTo>
                <a:lnTo>
                  <a:pt x="96" y="186"/>
                </a:lnTo>
                <a:lnTo>
                  <a:pt x="102" y="186"/>
                </a:lnTo>
                <a:lnTo>
                  <a:pt x="96" y="186"/>
                </a:lnTo>
                <a:lnTo>
                  <a:pt x="90" y="192"/>
                </a:lnTo>
                <a:lnTo>
                  <a:pt x="72" y="198"/>
                </a:lnTo>
                <a:lnTo>
                  <a:pt x="66" y="198"/>
                </a:lnTo>
                <a:lnTo>
                  <a:pt x="66" y="192"/>
                </a:lnTo>
                <a:lnTo>
                  <a:pt x="48" y="186"/>
                </a:lnTo>
                <a:lnTo>
                  <a:pt x="42" y="186"/>
                </a:lnTo>
                <a:lnTo>
                  <a:pt x="54" y="180"/>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463" name="Freeform 462">
            <a:hlinkClick xmlns:r="http://schemas.openxmlformats.org/officeDocument/2006/relationships" r:id="rId102" tooltip="Russian Federation - 219,375"/>
          </xdr:cNvPr>
          <xdr:cNvSpPr>
            <a:spLocks/>
          </xdr:cNvSpPr>
        </xdr:nvSpPr>
        <xdr:spPr bwMode="auto">
          <a:xfrm>
            <a:off x="4350" y="312"/>
            <a:ext cx="348" cy="42"/>
          </a:xfrm>
          <a:custGeom>
            <a:avLst/>
            <a:gdLst/>
            <a:ahLst/>
            <a:cxnLst>
              <a:cxn ang="0">
                <a:pos x="348" y="30"/>
              </a:cxn>
              <a:cxn ang="0">
                <a:pos x="330" y="6"/>
              </a:cxn>
              <a:cxn ang="0">
                <a:pos x="282" y="0"/>
              </a:cxn>
              <a:cxn ang="0">
                <a:pos x="264" y="0"/>
              </a:cxn>
              <a:cxn ang="0">
                <a:pos x="234" y="12"/>
              </a:cxn>
              <a:cxn ang="0">
                <a:pos x="222" y="12"/>
              </a:cxn>
              <a:cxn ang="0">
                <a:pos x="186" y="24"/>
              </a:cxn>
              <a:cxn ang="0">
                <a:pos x="108" y="24"/>
              </a:cxn>
              <a:cxn ang="0">
                <a:pos x="84" y="30"/>
              </a:cxn>
              <a:cxn ang="0">
                <a:pos x="60" y="30"/>
              </a:cxn>
              <a:cxn ang="0">
                <a:pos x="0" y="30"/>
              </a:cxn>
              <a:cxn ang="0">
                <a:pos x="24" y="36"/>
              </a:cxn>
              <a:cxn ang="0">
                <a:pos x="36" y="36"/>
              </a:cxn>
              <a:cxn ang="0">
                <a:pos x="54" y="42"/>
              </a:cxn>
              <a:cxn ang="0">
                <a:pos x="84" y="42"/>
              </a:cxn>
              <a:cxn ang="0">
                <a:pos x="114" y="42"/>
              </a:cxn>
              <a:cxn ang="0">
                <a:pos x="138" y="36"/>
              </a:cxn>
              <a:cxn ang="0">
                <a:pos x="168" y="36"/>
              </a:cxn>
              <a:cxn ang="0">
                <a:pos x="216" y="42"/>
              </a:cxn>
              <a:cxn ang="0">
                <a:pos x="258" y="42"/>
              </a:cxn>
              <a:cxn ang="0">
                <a:pos x="276" y="36"/>
              </a:cxn>
              <a:cxn ang="0">
                <a:pos x="288" y="30"/>
              </a:cxn>
              <a:cxn ang="0">
                <a:pos x="318" y="30"/>
              </a:cxn>
              <a:cxn ang="0">
                <a:pos x="348" y="30"/>
              </a:cxn>
            </a:cxnLst>
            <a:rect l="0" t="0" r="r" b="b"/>
            <a:pathLst>
              <a:path w="348" h="42">
                <a:moveTo>
                  <a:pt x="348" y="30"/>
                </a:moveTo>
                <a:lnTo>
                  <a:pt x="330" y="6"/>
                </a:lnTo>
                <a:lnTo>
                  <a:pt x="282" y="0"/>
                </a:lnTo>
                <a:lnTo>
                  <a:pt x="264" y="0"/>
                </a:lnTo>
                <a:lnTo>
                  <a:pt x="234" y="12"/>
                </a:lnTo>
                <a:lnTo>
                  <a:pt x="222" y="12"/>
                </a:lnTo>
                <a:lnTo>
                  <a:pt x="186" y="24"/>
                </a:lnTo>
                <a:lnTo>
                  <a:pt x="108" y="24"/>
                </a:lnTo>
                <a:lnTo>
                  <a:pt x="84" y="30"/>
                </a:lnTo>
                <a:lnTo>
                  <a:pt x="60" y="30"/>
                </a:lnTo>
                <a:lnTo>
                  <a:pt x="0" y="30"/>
                </a:lnTo>
                <a:lnTo>
                  <a:pt x="24" y="36"/>
                </a:lnTo>
                <a:lnTo>
                  <a:pt x="36" y="36"/>
                </a:lnTo>
                <a:lnTo>
                  <a:pt x="54" y="42"/>
                </a:lnTo>
                <a:lnTo>
                  <a:pt x="84" y="42"/>
                </a:lnTo>
                <a:lnTo>
                  <a:pt x="114" y="42"/>
                </a:lnTo>
                <a:lnTo>
                  <a:pt x="138" y="36"/>
                </a:lnTo>
                <a:lnTo>
                  <a:pt x="168" y="36"/>
                </a:lnTo>
                <a:lnTo>
                  <a:pt x="216" y="42"/>
                </a:lnTo>
                <a:lnTo>
                  <a:pt x="258" y="42"/>
                </a:lnTo>
                <a:lnTo>
                  <a:pt x="276" y="36"/>
                </a:lnTo>
                <a:lnTo>
                  <a:pt x="288" y="30"/>
                </a:lnTo>
                <a:lnTo>
                  <a:pt x="318" y="30"/>
                </a:lnTo>
                <a:lnTo>
                  <a:pt x="348" y="30"/>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464" name="Freeform 463">
            <a:hlinkClick xmlns:r="http://schemas.openxmlformats.org/officeDocument/2006/relationships" r:id="rId102" tooltip="Russian Federation - 219,375"/>
          </xdr:cNvPr>
          <xdr:cNvSpPr>
            <a:spLocks/>
          </xdr:cNvSpPr>
        </xdr:nvSpPr>
        <xdr:spPr bwMode="auto">
          <a:xfrm>
            <a:off x="4464" y="408"/>
            <a:ext cx="294" cy="108"/>
          </a:xfrm>
          <a:custGeom>
            <a:avLst/>
            <a:gdLst/>
            <a:ahLst/>
            <a:cxnLst>
              <a:cxn ang="0">
                <a:pos x="276" y="0"/>
              </a:cxn>
              <a:cxn ang="0">
                <a:pos x="264" y="0"/>
              </a:cxn>
              <a:cxn ang="0">
                <a:pos x="246" y="0"/>
              </a:cxn>
              <a:cxn ang="0">
                <a:pos x="216" y="12"/>
              </a:cxn>
              <a:cxn ang="0">
                <a:pos x="186" y="12"/>
              </a:cxn>
              <a:cxn ang="0">
                <a:pos x="162" y="12"/>
              </a:cxn>
              <a:cxn ang="0">
                <a:pos x="150" y="12"/>
              </a:cxn>
              <a:cxn ang="0">
                <a:pos x="114" y="24"/>
              </a:cxn>
              <a:cxn ang="0">
                <a:pos x="102" y="24"/>
              </a:cxn>
              <a:cxn ang="0">
                <a:pos x="90" y="24"/>
              </a:cxn>
              <a:cxn ang="0">
                <a:pos x="72" y="30"/>
              </a:cxn>
              <a:cxn ang="0">
                <a:pos x="60" y="42"/>
              </a:cxn>
              <a:cxn ang="0">
                <a:pos x="36" y="54"/>
              </a:cxn>
              <a:cxn ang="0">
                <a:pos x="24" y="72"/>
              </a:cxn>
              <a:cxn ang="0">
                <a:pos x="0" y="78"/>
              </a:cxn>
              <a:cxn ang="0">
                <a:pos x="0" y="90"/>
              </a:cxn>
              <a:cxn ang="0">
                <a:pos x="12" y="96"/>
              </a:cxn>
              <a:cxn ang="0">
                <a:pos x="24" y="102"/>
              </a:cxn>
              <a:cxn ang="0">
                <a:pos x="36" y="102"/>
              </a:cxn>
              <a:cxn ang="0">
                <a:pos x="66" y="102"/>
              </a:cxn>
              <a:cxn ang="0">
                <a:pos x="84" y="108"/>
              </a:cxn>
              <a:cxn ang="0">
                <a:pos x="102" y="108"/>
              </a:cxn>
              <a:cxn ang="0">
                <a:pos x="78" y="96"/>
              </a:cxn>
              <a:cxn ang="0">
                <a:pos x="66" y="84"/>
              </a:cxn>
              <a:cxn ang="0">
                <a:pos x="78" y="66"/>
              </a:cxn>
              <a:cxn ang="0">
                <a:pos x="114" y="48"/>
              </a:cxn>
              <a:cxn ang="0">
                <a:pos x="138" y="36"/>
              </a:cxn>
              <a:cxn ang="0">
                <a:pos x="168" y="30"/>
              </a:cxn>
              <a:cxn ang="0">
                <a:pos x="204" y="18"/>
              </a:cxn>
              <a:cxn ang="0">
                <a:pos x="234" y="18"/>
              </a:cxn>
              <a:cxn ang="0">
                <a:pos x="276" y="12"/>
              </a:cxn>
              <a:cxn ang="0">
                <a:pos x="294" y="6"/>
              </a:cxn>
              <a:cxn ang="0">
                <a:pos x="276" y="0"/>
              </a:cxn>
            </a:cxnLst>
            <a:rect l="0" t="0" r="r" b="b"/>
            <a:pathLst>
              <a:path w="294" h="108">
                <a:moveTo>
                  <a:pt x="276" y="0"/>
                </a:moveTo>
                <a:lnTo>
                  <a:pt x="264" y="0"/>
                </a:lnTo>
                <a:lnTo>
                  <a:pt x="246" y="0"/>
                </a:lnTo>
                <a:lnTo>
                  <a:pt x="216" y="12"/>
                </a:lnTo>
                <a:lnTo>
                  <a:pt x="186" y="12"/>
                </a:lnTo>
                <a:lnTo>
                  <a:pt x="162" y="12"/>
                </a:lnTo>
                <a:lnTo>
                  <a:pt x="150" y="12"/>
                </a:lnTo>
                <a:lnTo>
                  <a:pt x="114" y="24"/>
                </a:lnTo>
                <a:lnTo>
                  <a:pt x="102" y="24"/>
                </a:lnTo>
                <a:lnTo>
                  <a:pt x="90" y="24"/>
                </a:lnTo>
                <a:lnTo>
                  <a:pt x="72" y="30"/>
                </a:lnTo>
                <a:lnTo>
                  <a:pt x="60" y="42"/>
                </a:lnTo>
                <a:lnTo>
                  <a:pt x="36" y="54"/>
                </a:lnTo>
                <a:lnTo>
                  <a:pt x="24" y="72"/>
                </a:lnTo>
                <a:lnTo>
                  <a:pt x="0" y="78"/>
                </a:lnTo>
                <a:lnTo>
                  <a:pt x="0" y="90"/>
                </a:lnTo>
                <a:lnTo>
                  <a:pt x="12" y="96"/>
                </a:lnTo>
                <a:lnTo>
                  <a:pt x="24" y="102"/>
                </a:lnTo>
                <a:lnTo>
                  <a:pt x="36" y="102"/>
                </a:lnTo>
                <a:lnTo>
                  <a:pt x="66" y="102"/>
                </a:lnTo>
                <a:lnTo>
                  <a:pt x="84" y="108"/>
                </a:lnTo>
                <a:lnTo>
                  <a:pt x="102" y="108"/>
                </a:lnTo>
                <a:lnTo>
                  <a:pt x="78" y="96"/>
                </a:lnTo>
                <a:lnTo>
                  <a:pt x="66" y="84"/>
                </a:lnTo>
                <a:lnTo>
                  <a:pt x="78" y="66"/>
                </a:lnTo>
                <a:lnTo>
                  <a:pt x="114" y="48"/>
                </a:lnTo>
                <a:lnTo>
                  <a:pt x="138" y="36"/>
                </a:lnTo>
                <a:lnTo>
                  <a:pt x="168" y="30"/>
                </a:lnTo>
                <a:lnTo>
                  <a:pt x="204" y="18"/>
                </a:lnTo>
                <a:lnTo>
                  <a:pt x="234" y="18"/>
                </a:lnTo>
                <a:lnTo>
                  <a:pt x="276" y="12"/>
                </a:lnTo>
                <a:lnTo>
                  <a:pt x="294" y="6"/>
                </a:lnTo>
                <a:lnTo>
                  <a:pt x="276" y="0"/>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465" name="Freeform 464">
            <a:hlinkClick xmlns:r="http://schemas.openxmlformats.org/officeDocument/2006/relationships" r:id="rId102" tooltip="Russian Federation - 219,375"/>
          </xdr:cNvPr>
          <xdr:cNvSpPr>
            <a:spLocks/>
          </xdr:cNvSpPr>
        </xdr:nvSpPr>
        <xdr:spPr bwMode="auto">
          <a:xfrm>
            <a:off x="5112" y="336"/>
            <a:ext cx="264" cy="54"/>
          </a:xfrm>
          <a:custGeom>
            <a:avLst/>
            <a:gdLst/>
            <a:ahLst/>
            <a:cxnLst>
              <a:cxn ang="0">
                <a:pos x="0" y="0"/>
              </a:cxn>
              <a:cxn ang="0">
                <a:pos x="24" y="18"/>
              </a:cxn>
              <a:cxn ang="0">
                <a:pos x="36" y="24"/>
              </a:cxn>
              <a:cxn ang="0">
                <a:pos x="60" y="30"/>
              </a:cxn>
              <a:cxn ang="0">
                <a:pos x="90" y="36"/>
              </a:cxn>
              <a:cxn ang="0">
                <a:pos x="114" y="36"/>
              </a:cxn>
              <a:cxn ang="0">
                <a:pos x="144" y="42"/>
              </a:cxn>
              <a:cxn ang="0">
                <a:pos x="162" y="54"/>
              </a:cxn>
              <a:cxn ang="0">
                <a:pos x="180" y="54"/>
              </a:cxn>
              <a:cxn ang="0">
                <a:pos x="234" y="48"/>
              </a:cxn>
              <a:cxn ang="0">
                <a:pos x="264" y="42"/>
              </a:cxn>
              <a:cxn ang="0">
                <a:pos x="252" y="42"/>
              </a:cxn>
              <a:cxn ang="0">
                <a:pos x="240" y="36"/>
              </a:cxn>
              <a:cxn ang="0">
                <a:pos x="222" y="30"/>
              </a:cxn>
              <a:cxn ang="0">
                <a:pos x="204" y="30"/>
              </a:cxn>
              <a:cxn ang="0">
                <a:pos x="174" y="24"/>
              </a:cxn>
              <a:cxn ang="0">
                <a:pos x="138" y="18"/>
              </a:cxn>
              <a:cxn ang="0">
                <a:pos x="138" y="6"/>
              </a:cxn>
              <a:cxn ang="0">
                <a:pos x="102" y="0"/>
              </a:cxn>
              <a:cxn ang="0">
                <a:pos x="90" y="0"/>
              </a:cxn>
              <a:cxn ang="0">
                <a:pos x="54" y="0"/>
              </a:cxn>
              <a:cxn ang="0">
                <a:pos x="30" y="0"/>
              </a:cxn>
              <a:cxn ang="0">
                <a:pos x="0" y="0"/>
              </a:cxn>
            </a:cxnLst>
            <a:rect l="0" t="0" r="r" b="b"/>
            <a:pathLst>
              <a:path w="264" h="54">
                <a:moveTo>
                  <a:pt x="0" y="0"/>
                </a:moveTo>
                <a:lnTo>
                  <a:pt x="24" y="18"/>
                </a:lnTo>
                <a:lnTo>
                  <a:pt x="36" y="24"/>
                </a:lnTo>
                <a:lnTo>
                  <a:pt x="60" y="30"/>
                </a:lnTo>
                <a:lnTo>
                  <a:pt x="90" y="36"/>
                </a:lnTo>
                <a:lnTo>
                  <a:pt x="114" y="36"/>
                </a:lnTo>
                <a:lnTo>
                  <a:pt x="144" y="42"/>
                </a:lnTo>
                <a:lnTo>
                  <a:pt x="162" y="54"/>
                </a:lnTo>
                <a:lnTo>
                  <a:pt x="180" y="54"/>
                </a:lnTo>
                <a:lnTo>
                  <a:pt x="234" y="48"/>
                </a:lnTo>
                <a:lnTo>
                  <a:pt x="264" y="42"/>
                </a:lnTo>
                <a:lnTo>
                  <a:pt x="252" y="42"/>
                </a:lnTo>
                <a:lnTo>
                  <a:pt x="240" y="36"/>
                </a:lnTo>
                <a:lnTo>
                  <a:pt x="222" y="30"/>
                </a:lnTo>
                <a:lnTo>
                  <a:pt x="204" y="30"/>
                </a:lnTo>
                <a:lnTo>
                  <a:pt x="174" y="24"/>
                </a:lnTo>
                <a:lnTo>
                  <a:pt x="138" y="18"/>
                </a:lnTo>
                <a:lnTo>
                  <a:pt x="138" y="6"/>
                </a:lnTo>
                <a:lnTo>
                  <a:pt x="102" y="0"/>
                </a:lnTo>
                <a:lnTo>
                  <a:pt x="90" y="0"/>
                </a:lnTo>
                <a:lnTo>
                  <a:pt x="54" y="0"/>
                </a:lnTo>
                <a:lnTo>
                  <a:pt x="30" y="0"/>
                </a:lnTo>
                <a:lnTo>
                  <a:pt x="0" y="0"/>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466" name="Freeform 465">
            <a:hlinkClick xmlns:r="http://schemas.openxmlformats.org/officeDocument/2006/relationships" r:id="rId102" tooltip="Russian Federation - 219,375"/>
          </xdr:cNvPr>
          <xdr:cNvSpPr>
            <a:spLocks/>
          </xdr:cNvSpPr>
        </xdr:nvSpPr>
        <xdr:spPr bwMode="auto">
          <a:xfrm>
            <a:off x="5988" y="786"/>
            <a:ext cx="54" cy="144"/>
          </a:xfrm>
          <a:custGeom>
            <a:avLst/>
            <a:gdLst/>
            <a:ahLst/>
            <a:cxnLst>
              <a:cxn ang="0">
                <a:pos x="0" y="24"/>
              </a:cxn>
              <a:cxn ang="0">
                <a:pos x="0" y="18"/>
              </a:cxn>
              <a:cxn ang="0">
                <a:pos x="12" y="18"/>
              </a:cxn>
              <a:cxn ang="0">
                <a:pos x="18" y="18"/>
              </a:cxn>
              <a:cxn ang="0">
                <a:pos x="12" y="12"/>
              </a:cxn>
              <a:cxn ang="0">
                <a:pos x="18" y="12"/>
              </a:cxn>
              <a:cxn ang="0">
                <a:pos x="12" y="6"/>
              </a:cxn>
              <a:cxn ang="0">
                <a:pos x="18" y="6"/>
              </a:cxn>
              <a:cxn ang="0">
                <a:pos x="18" y="0"/>
              </a:cxn>
              <a:cxn ang="0">
                <a:pos x="24" y="6"/>
              </a:cxn>
              <a:cxn ang="0">
                <a:pos x="24" y="12"/>
              </a:cxn>
              <a:cxn ang="0">
                <a:pos x="24" y="18"/>
              </a:cxn>
              <a:cxn ang="0">
                <a:pos x="30" y="30"/>
              </a:cxn>
              <a:cxn ang="0">
                <a:pos x="30" y="36"/>
              </a:cxn>
              <a:cxn ang="0">
                <a:pos x="24" y="36"/>
              </a:cxn>
              <a:cxn ang="0">
                <a:pos x="30" y="30"/>
              </a:cxn>
              <a:cxn ang="0">
                <a:pos x="24" y="36"/>
              </a:cxn>
              <a:cxn ang="0">
                <a:pos x="24" y="42"/>
              </a:cxn>
              <a:cxn ang="0">
                <a:pos x="30" y="48"/>
              </a:cxn>
              <a:cxn ang="0">
                <a:pos x="24" y="48"/>
              </a:cxn>
              <a:cxn ang="0">
                <a:pos x="30" y="48"/>
              </a:cxn>
              <a:cxn ang="0">
                <a:pos x="30" y="54"/>
              </a:cxn>
              <a:cxn ang="0">
                <a:pos x="36" y="72"/>
              </a:cxn>
              <a:cxn ang="0">
                <a:pos x="54" y="102"/>
              </a:cxn>
              <a:cxn ang="0">
                <a:pos x="42" y="90"/>
              </a:cxn>
              <a:cxn ang="0">
                <a:pos x="30" y="84"/>
              </a:cxn>
              <a:cxn ang="0">
                <a:pos x="36" y="90"/>
              </a:cxn>
              <a:cxn ang="0">
                <a:pos x="24" y="90"/>
              </a:cxn>
              <a:cxn ang="0">
                <a:pos x="12" y="114"/>
              </a:cxn>
              <a:cxn ang="0">
                <a:pos x="24" y="126"/>
              </a:cxn>
              <a:cxn ang="0">
                <a:pos x="24" y="132"/>
              </a:cxn>
              <a:cxn ang="0">
                <a:pos x="30" y="132"/>
              </a:cxn>
              <a:cxn ang="0">
                <a:pos x="30" y="138"/>
              </a:cxn>
              <a:cxn ang="0">
                <a:pos x="30" y="144"/>
              </a:cxn>
              <a:cxn ang="0">
                <a:pos x="30" y="138"/>
              </a:cxn>
              <a:cxn ang="0">
                <a:pos x="18" y="132"/>
              </a:cxn>
              <a:cxn ang="0">
                <a:pos x="12" y="132"/>
              </a:cxn>
              <a:cxn ang="0">
                <a:pos x="6" y="144"/>
              </a:cxn>
              <a:cxn ang="0">
                <a:pos x="0" y="138"/>
              </a:cxn>
              <a:cxn ang="0">
                <a:pos x="6" y="126"/>
              </a:cxn>
              <a:cxn ang="0">
                <a:pos x="6" y="114"/>
              </a:cxn>
              <a:cxn ang="0">
                <a:pos x="12" y="108"/>
              </a:cxn>
              <a:cxn ang="0">
                <a:pos x="6" y="96"/>
              </a:cxn>
              <a:cxn ang="0">
                <a:pos x="6" y="84"/>
              </a:cxn>
              <a:cxn ang="0">
                <a:pos x="6" y="66"/>
              </a:cxn>
              <a:cxn ang="0">
                <a:pos x="12" y="60"/>
              </a:cxn>
              <a:cxn ang="0">
                <a:pos x="0" y="42"/>
              </a:cxn>
              <a:cxn ang="0">
                <a:pos x="0" y="36"/>
              </a:cxn>
              <a:cxn ang="0">
                <a:pos x="6" y="24"/>
              </a:cxn>
              <a:cxn ang="0">
                <a:pos x="0" y="24"/>
              </a:cxn>
            </a:cxnLst>
            <a:rect l="0" t="0" r="r" b="b"/>
            <a:pathLst>
              <a:path w="54" h="144">
                <a:moveTo>
                  <a:pt x="0" y="24"/>
                </a:moveTo>
                <a:lnTo>
                  <a:pt x="0" y="18"/>
                </a:lnTo>
                <a:lnTo>
                  <a:pt x="12" y="18"/>
                </a:lnTo>
                <a:lnTo>
                  <a:pt x="18" y="18"/>
                </a:lnTo>
                <a:lnTo>
                  <a:pt x="12" y="12"/>
                </a:lnTo>
                <a:lnTo>
                  <a:pt x="18" y="12"/>
                </a:lnTo>
                <a:lnTo>
                  <a:pt x="12" y="6"/>
                </a:lnTo>
                <a:lnTo>
                  <a:pt x="18" y="6"/>
                </a:lnTo>
                <a:lnTo>
                  <a:pt x="18" y="0"/>
                </a:lnTo>
                <a:lnTo>
                  <a:pt x="24" y="6"/>
                </a:lnTo>
                <a:lnTo>
                  <a:pt x="24" y="12"/>
                </a:lnTo>
                <a:lnTo>
                  <a:pt x="24" y="18"/>
                </a:lnTo>
                <a:lnTo>
                  <a:pt x="30" y="30"/>
                </a:lnTo>
                <a:lnTo>
                  <a:pt x="30" y="36"/>
                </a:lnTo>
                <a:lnTo>
                  <a:pt x="24" y="36"/>
                </a:lnTo>
                <a:lnTo>
                  <a:pt x="30" y="30"/>
                </a:lnTo>
                <a:lnTo>
                  <a:pt x="24" y="36"/>
                </a:lnTo>
                <a:lnTo>
                  <a:pt x="24" y="42"/>
                </a:lnTo>
                <a:lnTo>
                  <a:pt x="30" y="48"/>
                </a:lnTo>
                <a:lnTo>
                  <a:pt x="24" y="48"/>
                </a:lnTo>
                <a:lnTo>
                  <a:pt x="30" y="48"/>
                </a:lnTo>
                <a:lnTo>
                  <a:pt x="30" y="54"/>
                </a:lnTo>
                <a:lnTo>
                  <a:pt x="36" y="72"/>
                </a:lnTo>
                <a:lnTo>
                  <a:pt x="54" y="102"/>
                </a:lnTo>
                <a:lnTo>
                  <a:pt x="42" y="90"/>
                </a:lnTo>
                <a:lnTo>
                  <a:pt x="30" y="84"/>
                </a:lnTo>
                <a:lnTo>
                  <a:pt x="36" y="90"/>
                </a:lnTo>
                <a:lnTo>
                  <a:pt x="24" y="90"/>
                </a:lnTo>
                <a:lnTo>
                  <a:pt x="12" y="114"/>
                </a:lnTo>
                <a:lnTo>
                  <a:pt x="24" y="126"/>
                </a:lnTo>
                <a:lnTo>
                  <a:pt x="24" y="132"/>
                </a:lnTo>
                <a:lnTo>
                  <a:pt x="30" y="132"/>
                </a:lnTo>
                <a:lnTo>
                  <a:pt x="30" y="138"/>
                </a:lnTo>
                <a:lnTo>
                  <a:pt x="30" y="144"/>
                </a:lnTo>
                <a:lnTo>
                  <a:pt x="30" y="138"/>
                </a:lnTo>
                <a:lnTo>
                  <a:pt x="18" y="132"/>
                </a:lnTo>
                <a:lnTo>
                  <a:pt x="12" y="132"/>
                </a:lnTo>
                <a:lnTo>
                  <a:pt x="6" y="144"/>
                </a:lnTo>
                <a:lnTo>
                  <a:pt x="0" y="138"/>
                </a:lnTo>
                <a:lnTo>
                  <a:pt x="6" y="126"/>
                </a:lnTo>
                <a:lnTo>
                  <a:pt x="6" y="114"/>
                </a:lnTo>
                <a:lnTo>
                  <a:pt x="12" y="108"/>
                </a:lnTo>
                <a:lnTo>
                  <a:pt x="6" y="96"/>
                </a:lnTo>
                <a:lnTo>
                  <a:pt x="6" y="84"/>
                </a:lnTo>
                <a:lnTo>
                  <a:pt x="6" y="66"/>
                </a:lnTo>
                <a:lnTo>
                  <a:pt x="12" y="60"/>
                </a:lnTo>
                <a:lnTo>
                  <a:pt x="0" y="42"/>
                </a:lnTo>
                <a:lnTo>
                  <a:pt x="0" y="36"/>
                </a:lnTo>
                <a:lnTo>
                  <a:pt x="6" y="24"/>
                </a:lnTo>
                <a:lnTo>
                  <a:pt x="0" y="24"/>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467" name="Freeform 466">
            <a:hlinkClick xmlns:r="http://schemas.openxmlformats.org/officeDocument/2006/relationships" r:id="rId102" tooltip="Russian Federation - 219,375"/>
          </xdr:cNvPr>
          <xdr:cNvSpPr>
            <a:spLocks/>
          </xdr:cNvSpPr>
        </xdr:nvSpPr>
        <xdr:spPr bwMode="auto">
          <a:xfrm>
            <a:off x="4056" y="396"/>
            <a:ext cx="2580" cy="612"/>
          </a:xfrm>
          <a:custGeom>
            <a:avLst/>
            <a:gdLst/>
            <a:ahLst/>
            <a:cxnLst>
              <a:cxn ang="0">
                <a:pos x="306" y="168"/>
              </a:cxn>
              <a:cxn ang="0">
                <a:pos x="420" y="150"/>
              </a:cxn>
              <a:cxn ang="0">
                <a:pos x="534" y="144"/>
              </a:cxn>
              <a:cxn ang="0">
                <a:pos x="708" y="144"/>
              </a:cxn>
              <a:cxn ang="0">
                <a:pos x="708" y="78"/>
              </a:cxn>
              <a:cxn ang="0">
                <a:pos x="774" y="168"/>
              </a:cxn>
              <a:cxn ang="0">
                <a:pos x="804" y="168"/>
              </a:cxn>
              <a:cxn ang="0">
                <a:pos x="822" y="144"/>
              </a:cxn>
              <a:cxn ang="0">
                <a:pos x="810" y="96"/>
              </a:cxn>
              <a:cxn ang="0">
                <a:pos x="852" y="96"/>
              </a:cxn>
              <a:cxn ang="0">
                <a:pos x="936" y="126"/>
              </a:cxn>
              <a:cxn ang="0">
                <a:pos x="1002" y="60"/>
              </a:cxn>
              <a:cxn ang="0">
                <a:pos x="996" y="48"/>
              </a:cxn>
              <a:cxn ang="0">
                <a:pos x="1170" y="30"/>
              </a:cxn>
              <a:cxn ang="0">
                <a:pos x="1242" y="18"/>
              </a:cxn>
              <a:cxn ang="0">
                <a:pos x="1434" y="18"/>
              </a:cxn>
              <a:cxn ang="0">
                <a:pos x="1416" y="48"/>
              </a:cxn>
              <a:cxn ang="0">
                <a:pos x="1386" y="66"/>
              </a:cxn>
              <a:cxn ang="0">
                <a:pos x="1458" y="66"/>
              </a:cxn>
              <a:cxn ang="0">
                <a:pos x="1728" y="102"/>
              </a:cxn>
              <a:cxn ang="0">
                <a:pos x="1872" y="102"/>
              </a:cxn>
              <a:cxn ang="0">
                <a:pos x="2004" y="96"/>
              </a:cxn>
              <a:cxn ang="0">
                <a:pos x="2052" y="102"/>
              </a:cxn>
              <a:cxn ang="0">
                <a:pos x="2256" y="144"/>
              </a:cxn>
              <a:cxn ang="0">
                <a:pos x="2418" y="144"/>
              </a:cxn>
              <a:cxn ang="0">
                <a:pos x="2568" y="138"/>
              </a:cxn>
              <a:cxn ang="0">
                <a:pos x="2538" y="222"/>
              </a:cxn>
              <a:cxn ang="0">
                <a:pos x="2532" y="252"/>
              </a:cxn>
              <a:cxn ang="0">
                <a:pos x="2382" y="288"/>
              </a:cxn>
              <a:cxn ang="0">
                <a:pos x="2274" y="330"/>
              </a:cxn>
              <a:cxn ang="0">
                <a:pos x="2268" y="390"/>
              </a:cxn>
              <a:cxn ang="0">
                <a:pos x="2178" y="414"/>
              </a:cxn>
              <a:cxn ang="0">
                <a:pos x="2334" y="258"/>
              </a:cxn>
              <a:cxn ang="0">
                <a:pos x="2232" y="270"/>
              </a:cxn>
              <a:cxn ang="0">
                <a:pos x="2124" y="318"/>
              </a:cxn>
              <a:cxn ang="0">
                <a:pos x="2010" y="312"/>
              </a:cxn>
              <a:cxn ang="0">
                <a:pos x="1866" y="396"/>
              </a:cxn>
              <a:cxn ang="0">
                <a:pos x="1914" y="414"/>
              </a:cxn>
              <a:cxn ang="0">
                <a:pos x="1800" y="588"/>
              </a:cxn>
              <a:cxn ang="0">
                <a:pos x="1770" y="546"/>
              </a:cxn>
              <a:cxn ang="0">
                <a:pos x="1740" y="486"/>
              </a:cxn>
              <a:cxn ang="0">
                <a:pos x="1566" y="420"/>
              </a:cxn>
              <a:cxn ang="0">
                <a:pos x="1350" y="468"/>
              </a:cxn>
              <a:cxn ang="0">
                <a:pos x="1152" y="468"/>
              </a:cxn>
              <a:cxn ang="0">
                <a:pos x="972" y="468"/>
              </a:cxn>
              <a:cxn ang="0">
                <a:pos x="834" y="390"/>
              </a:cxn>
              <a:cxn ang="0">
                <a:pos x="744" y="396"/>
              </a:cxn>
              <a:cxn ang="0">
                <a:pos x="594" y="402"/>
              </a:cxn>
              <a:cxn ang="0">
                <a:pos x="546" y="456"/>
              </a:cxn>
              <a:cxn ang="0">
                <a:pos x="396" y="438"/>
              </a:cxn>
              <a:cxn ang="0">
                <a:pos x="372" y="528"/>
              </a:cxn>
              <a:cxn ang="0">
                <a:pos x="240" y="582"/>
              </a:cxn>
              <a:cxn ang="0">
                <a:pos x="192" y="522"/>
              </a:cxn>
              <a:cxn ang="0">
                <a:pos x="156" y="462"/>
              </a:cxn>
              <a:cxn ang="0">
                <a:pos x="84" y="408"/>
              </a:cxn>
              <a:cxn ang="0">
                <a:pos x="0" y="336"/>
              </a:cxn>
              <a:cxn ang="0">
                <a:pos x="48" y="234"/>
              </a:cxn>
              <a:cxn ang="0">
                <a:pos x="30" y="144"/>
              </a:cxn>
              <a:cxn ang="0">
                <a:pos x="144" y="144"/>
              </a:cxn>
              <a:cxn ang="0">
                <a:pos x="78" y="174"/>
              </a:cxn>
              <a:cxn ang="0">
                <a:pos x="126" y="222"/>
              </a:cxn>
              <a:cxn ang="0">
                <a:pos x="276" y="192"/>
              </a:cxn>
            </a:cxnLst>
            <a:rect l="0" t="0" r="r" b="b"/>
            <a:pathLst>
              <a:path w="2580" h="612">
                <a:moveTo>
                  <a:pt x="276" y="192"/>
                </a:moveTo>
                <a:lnTo>
                  <a:pt x="282" y="192"/>
                </a:lnTo>
                <a:lnTo>
                  <a:pt x="282" y="198"/>
                </a:lnTo>
                <a:lnTo>
                  <a:pt x="282" y="192"/>
                </a:lnTo>
                <a:lnTo>
                  <a:pt x="282" y="186"/>
                </a:lnTo>
                <a:lnTo>
                  <a:pt x="288" y="186"/>
                </a:lnTo>
                <a:lnTo>
                  <a:pt x="288" y="180"/>
                </a:lnTo>
                <a:lnTo>
                  <a:pt x="276" y="174"/>
                </a:lnTo>
                <a:lnTo>
                  <a:pt x="282" y="168"/>
                </a:lnTo>
                <a:lnTo>
                  <a:pt x="282" y="162"/>
                </a:lnTo>
                <a:lnTo>
                  <a:pt x="288" y="162"/>
                </a:lnTo>
                <a:lnTo>
                  <a:pt x="282" y="162"/>
                </a:lnTo>
                <a:lnTo>
                  <a:pt x="282" y="156"/>
                </a:lnTo>
                <a:lnTo>
                  <a:pt x="270" y="150"/>
                </a:lnTo>
                <a:lnTo>
                  <a:pt x="312" y="156"/>
                </a:lnTo>
                <a:lnTo>
                  <a:pt x="324" y="162"/>
                </a:lnTo>
                <a:lnTo>
                  <a:pt x="330" y="168"/>
                </a:lnTo>
                <a:lnTo>
                  <a:pt x="306" y="168"/>
                </a:lnTo>
                <a:lnTo>
                  <a:pt x="294" y="174"/>
                </a:lnTo>
                <a:lnTo>
                  <a:pt x="306" y="174"/>
                </a:lnTo>
                <a:lnTo>
                  <a:pt x="318" y="180"/>
                </a:lnTo>
                <a:lnTo>
                  <a:pt x="324" y="180"/>
                </a:lnTo>
                <a:lnTo>
                  <a:pt x="324" y="186"/>
                </a:lnTo>
                <a:lnTo>
                  <a:pt x="342" y="180"/>
                </a:lnTo>
                <a:lnTo>
                  <a:pt x="342" y="174"/>
                </a:lnTo>
                <a:lnTo>
                  <a:pt x="348" y="168"/>
                </a:lnTo>
                <a:lnTo>
                  <a:pt x="366" y="168"/>
                </a:lnTo>
                <a:lnTo>
                  <a:pt x="360" y="162"/>
                </a:lnTo>
                <a:lnTo>
                  <a:pt x="372" y="162"/>
                </a:lnTo>
                <a:lnTo>
                  <a:pt x="396" y="156"/>
                </a:lnTo>
                <a:lnTo>
                  <a:pt x="420" y="156"/>
                </a:lnTo>
                <a:lnTo>
                  <a:pt x="426" y="156"/>
                </a:lnTo>
                <a:lnTo>
                  <a:pt x="420" y="156"/>
                </a:lnTo>
                <a:lnTo>
                  <a:pt x="426" y="156"/>
                </a:lnTo>
                <a:lnTo>
                  <a:pt x="426" y="150"/>
                </a:lnTo>
                <a:lnTo>
                  <a:pt x="420" y="150"/>
                </a:lnTo>
                <a:lnTo>
                  <a:pt x="444" y="144"/>
                </a:lnTo>
                <a:lnTo>
                  <a:pt x="462" y="144"/>
                </a:lnTo>
                <a:lnTo>
                  <a:pt x="444" y="144"/>
                </a:lnTo>
                <a:lnTo>
                  <a:pt x="450" y="144"/>
                </a:lnTo>
                <a:lnTo>
                  <a:pt x="444" y="150"/>
                </a:lnTo>
                <a:lnTo>
                  <a:pt x="450" y="156"/>
                </a:lnTo>
                <a:lnTo>
                  <a:pt x="438" y="156"/>
                </a:lnTo>
                <a:lnTo>
                  <a:pt x="456" y="156"/>
                </a:lnTo>
                <a:lnTo>
                  <a:pt x="462" y="156"/>
                </a:lnTo>
                <a:lnTo>
                  <a:pt x="468" y="156"/>
                </a:lnTo>
                <a:lnTo>
                  <a:pt x="486" y="150"/>
                </a:lnTo>
                <a:lnTo>
                  <a:pt x="504" y="150"/>
                </a:lnTo>
                <a:lnTo>
                  <a:pt x="522" y="144"/>
                </a:lnTo>
                <a:lnTo>
                  <a:pt x="522" y="150"/>
                </a:lnTo>
                <a:lnTo>
                  <a:pt x="522" y="144"/>
                </a:lnTo>
                <a:lnTo>
                  <a:pt x="534" y="144"/>
                </a:lnTo>
                <a:lnTo>
                  <a:pt x="540" y="144"/>
                </a:lnTo>
                <a:lnTo>
                  <a:pt x="534" y="144"/>
                </a:lnTo>
                <a:lnTo>
                  <a:pt x="540" y="150"/>
                </a:lnTo>
                <a:lnTo>
                  <a:pt x="534" y="150"/>
                </a:lnTo>
                <a:lnTo>
                  <a:pt x="534" y="156"/>
                </a:lnTo>
                <a:lnTo>
                  <a:pt x="546" y="156"/>
                </a:lnTo>
                <a:lnTo>
                  <a:pt x="552" y="156"/>
                </a:lnTo>
                <a:lnTo>
                  <a:pt x="546" y="150"/>
                </a:lnTo>
                <a:lnTo>
                  <a:pt x="570" y="144"/>
                </a:lnTo>
                <a:lnTo>
                  <a:pt x="564" y="144"/>
                </a:lnTo>
                <a:lnTo>
                  <a:pt x="552" y="132"/>
                </a:lnTo>
                <a:lnTo>
                  <a:pt x="570" y="132"/>
                </a:lnTo>
                <a:lnTo>
                  <a:pt x="624" y="138"/>
                </a:lnTo>
                <a:lnTo>
                  <a:pt x="636" y="138"/>
                </a:lnTo>
                <a:lnTo>
                  <a:pt x="636" y="144"/>
                </a:lnTo>
                <a:lnTo>
                  <a:pt x="636" y="138"/>
                </a:lnTo>
                <a:lnTo>
                  <a:pt x="672" y="144"/>
                </a:lnTo>
                <a:lnTo>
                  <a:pt x="690" y="156"/>
                </a:lnTo>
                <a:lnTo>
                  <a:pt x="702" y="150"/>
                </a:lnTo>
                <a:lnTo>
                  <a:pt x="708" y="144"/>
                </a:lnTo>
                <a:lnTo>
                  <a:pt x="702" y="144"/>
                </a:lnTo>
                <a:lnTo>
                  <a:pt x="708" y="144"/>
                </a:lnTo>
                <a:lnTo>
                  <a:pt x="696" y="144"/>
                </a:lnTo>
                <a:lnTo>
                  <a:pt x="690" y="138"/>
                </a:lnTo>
                <a:lnTo>
                  <a:pt x="672" y="132"/>
                </a:lnTo>
                <a:lnTo>
                  <a:pt x="666" y="138"/>
                </a:lnTo>
                <a:lnTo>
                  <a:pt x="666" y="132"/>
                </a:lnTo>
                <a:lnTo>
                  <a:pt x="666" y="126"/>
                </a:lnTo>
                <a:lnTo>
                  <a:pt x="678" y="126"/>
                </a:lnTo>
                <a:lnTo>
                  <a:pt x="672" y="126"/>
                </a:lnTo>
                <a:lnTo>
                  <a:pt x="678" y="114"/>
                </a:lnTo>
                <a:lnTo>
                  <a:pt x="666" y="114"/>
                </a:lnTo>
                <a:lnTo>
                  <a:pt x="666" y="108"/>
                </a:lnTo>
                <a:lnTo>
                  <a:pt x="666" y="114"/>
                </a:lnTo>
                <a:lnTo>
                  <a:pt x="666" y="108"/>
                </a:lnTo>
                <a:lnTo>
                  <a:pt x="696" y="96"/>
                </a:lnTo>
                <a:lnTo>
                  <a:pt x="702" y="84"/>
                </a:lnTo>
                <a:lnTo>
                  <a:pt x="708" y="78"/>
                </a:lnTo>
                <a:lnTo>
                  <a:pt x="744" y="78"/>
                </a:lnTo>
                <a:lnTo>
                  <a:pt x="768" y="84"/>
                </a:lnTo>
                <a:lnTo>
                  <a:pt x="768" y="90"/>
                </a:lnTo>
                <a:lnTo>
                  <a:pt x="762" y="96"/>
                </a:lnTo>
                <a:lnTo>
                  <a:pt x="762" y="102"/>
                </a:lnTo>
                <a:lnTo>
                  <a:pt x="750" y="102"/>
                </a:lnTo>
                <a:lnTo>
                  <a:pt x="762" y="108"/>
                </a:lnTo>
                <a:lnTo>
                  <a:pt x="768" y="114"/>
                </a:lnTo>
                <a:lnTo>
                  <a:pt x="768" y="120"/>
                </a:lnTo>
                <a:lnTo>
                  <a:pt x="762" y="120"/>
                </a:lnTo>
                <a:lnTo>
                  <a:pt x="762" y="126"/>
                </a:lnTo>
                <a:lnTo>
                  <a:pt x="768" y="132"/>
                </a:lnTo>
                <a:lnTo>
                  <a:pt x="762" y="132"/>
                </a:lnTo>
                <a:lnTo>
                  <a:pt x="762" y="144"/>
                </a:lnTo>
                <a:lnTo>
                  <a:pt x="780" y="156"/>
                </a:lnTo>
                <a:lnTo>
                  <a:pt x="774" y="156"/>
                </a:lnTo>
                <a:lnTo>
                  <a:pt x="774" y="162"/>
                </a:lnTo>
                <a:lnTo>
                  <a:pt x="774" y="168"/>
                </a:lnTo>
                <a:lnTo>
                  <a:pt x="762" y="168"/>
                </a:lnTo>
                <a:lnTo>
                  <a:pt x="762" y="174"/>
                </a:lnTo>
                <a:lnTo>
                  <a:pt x="756" y="174"/>
                </a:lnTo>
                <a:lnTo>
                  <a:pt x="750" y="180"/>
                </a:lnTo>
                <a:lnTo>
                  <a:pt x="744" y="180"/>
                </a:lnTo>
                <a:lnTo>
                  <a:pt x="750" y="186"/>
                </a:lnTo>
                <a:lnTo>
                  <a:pt x="732" y="186"/>
                </a:lnTo>
                <a:lnTo>
                  <a:pt x="726" y="186"/>
                </a:lnTo>
                <a:lnTo>
                  <a:pt x="732" y="180"/>
                </a:lnTo>
                <a:lnTo>
                  <a:pt x="702" y="180"/>
                </a:lnTo>
                <a:lnTo>
                  <a:pt x="708" y="186"/>
                </a:lnTo>
                <a:lnTo>
                  <a:pt x="756" y="192"/>
                </a:lnTo>
                <a:lnTo>
                  <a:pt x="762" y="192"/>
                </a:lnTo>
                <a:lnTo>
                  <a:pt x="762" y="186"/>
                </a:lnTo>
                <a:lnTo>
                  <a:pt x="786" y="180"/>
                </a:lnTo>
                <a:lnTo>
                  <a:pt x="786" y="174"/>
                </a:lnTo>
                <a:lnTo>
                  <a:pt x="792" y="168"/>
                </a:lnTo>
                <a:lnTo>
                  <a:pt x="804" y="168"/>
                </a:lnTo>
                <a:lnTo>
                  <a:pt x="798" y="162"/>
                </a:lnTo>
                <a:lnTo>
                  <a:pt x="792" y="156"/>
                </a:lnTo>
                <a:lnTo>
                  <a:pt x="798" y="150"/>
                </a:lnTo>
                <a:lnTo>
                  <a:pt x="828" y="144"/>
                </a:lnTo>
                <a:lnTo>
                  <a:pt x="846" y="156"/>
                </a:lnTo>
                <a:lnTo>
                  <a:pt x="840" y="156"/>
                </a:lnTo>
                <a:lnTo>
                  <a:pt x="846" y="156"/>
                </a:lnTo>
                <a:lnTo>
                  <a:pt x="840" y="162"/>
                </a:lnTo>
                <a:lnTo>
                  <a:pt x="846" y="162"/>
                </a:lnTo>
                <a:lnTo>
                  <a:pt x="840" y="168"/>
                </a:lnTo>
                <a:lnTo>
                  <a:pt x="852" y="168"/>
                </a:lnTo>
                <a:lnTo>
                  <a:pt x="876" y="168"/>
                </a:lnTo>
                <a:lnTo>
                  <a:pt x="846" y="168"/>
                </a:lnTo>
                <a:lnTo>
                  <a:pt x="852" y="162"/>
                </a:lnTo>
                <a:lnTo>
                  <a:pt x="858" y="156"/>
                </a:lnTo>
                <a:lnTo>
                  <a:pt x="852" y="156"/>
                </a:lnTo>
                <a:lnTo>
                  <a:pt x="852" y="144"/>
                </a:lnTo>
                <a:lnTo>
                  <a:pt x="822" y="144"/>
                </a:lnTo>
                <a:lnTo>
                  <a:pt x="798" y="144"/>
                </a:lnTo>
                <a:lnTo>
                  <a:pt x="786" y="144"/>
                </a:lnTo>
                <a:lnTo>
                  <a:pt x="786" y="138"/>
                </a:lnTo>
                <a:lnTo>
                  <a:pt x="780" y="132"/>
                </a:lnTo>
                <a:lnTo>
                  <a:pt x="786" y="126"/>
                </a:lnTo>
                <a:lnTo>
                  <a:pt x="792" y="120"/>
                </a:lnTo>
                <a:lnTo>
                  <a:pt x="792" y="114"/>
                </a:lnTo>
                <a:lnTo>
                  <a:pt x="780" y="108"/>
                </a:lnTo>
                <a:lnTo>
                  <a:pt x="774" y="102"/>
                </a:lnTo>
                <a:lnTo>
                  <a:pt x="780" y="102"/>
                </a:lnTo>
                <a:lnTo>
                  <a:pt x="780" y="96"/>
                </a:lnTo>
                <a:lnTo>
                  <a:pt x="804" y="90"/>
                </a:lnTo>
                <a:lnTo>
                  <a:pt x="810" y="90"/>
                </a:lnTo>
                <a:lnTo>
                  <a:pt x="804" y="78"/>
                </a:lnTo>
                <a:lnTo>
                  <a:pt x="810" y="78"/>
                </a:lnTo>
                <a:lnTo>
                  <a:pt x="816" y="84"/>
                </a:lnTo>
                <a:lnTo>
                  <a:pt x="816" y="90"/>
                </a:lnTo>
                <a:lnTo>
                  <a:pt x="810" y="96"/>
                </a:lnTo>
                <a:lnTo>
                  <a:pt x="816" y="102"/>
                </a:lnTo>
                <a:lnTo>
                  <a:pt x="810" y="102"/>
                </a:lnTo>
                <a:lnTo>
                  <a:pt x="834" y="108"/>
                </a:lnTo>
                <a:lnTo>
                  <a:pt x="840" y="108"/>
                </a:lnTo>
                <a:lnTo>
                  <a:pt x="852" y="108"/>
                </a:lnTo>
                <a:lnTo>
                  <a:pt x="864" y="114"/>
                </a:lnTo>
                <a:lnTo>
                  <a:pt x="876" y="114"/>
                </a:lnTo>
                <a:lnTo>
                  <a:pt x="864" y="114"/>
                </a:lnTo>
                <a:lnTo>
                  <a:pt x="864" y="108"/>
                </a:lnTo>
                <a:lnTo>
                  <a:pt x="858" y="108"/>
                </a:lnTo>
                <a:lnTo>
                  <a:pt x="864" y="108"/>
                </a:lnTo>
                <a:lnTo>
                  <a:pt x="852" y="108"/>
                </a:lnTo>
                <a:lnTo>
                  <a:pt x="858" y="102"/>
                </a:lnTo>
                <a:lnTo>
                  <a:pt x="846" y="108"/>
                </a:lnTo>
                <a:lnTo>
                  <a:pt x="828" y="102"/>
                </a:lnTo>
                <a:lnTo>
                  <a:pt x="822" y="96"/>
                </a:lnTo>
                <a:lnTo>
                  <a:pt x="840" y="90"/>
                </a:lnTo>
                <a:lnTo>
                  <a:pt x="852" y="96"/>
                </a:lnTo>
                <a:lnTo>
                  <a:pt x="858" y="96"/>
                </a:lnTo>
                <a:lnTo>
                  <a:pt x="846" y="90"/>
                </a:lnTo>
                <a:lnTo>
                  <a:pt x="864" y="90"/>
                </a:lnTo>
                <a:lnTo>
                  <a:pt x="882" y="90"/>
                </a:lnTo>
                <a:lnTo>
                  <a:pt x="906" y="90"/>
                </a:lnTo>
                <a:lnTo>
                  <a:pt x="900" y="96"/>
                </a:lnTo>
                <a:lnTo>
                  <a:pt x="918" y="102"/>
                </a:lnTo>
                <a:lnTo>
                  <a:pt x="948" y="102"/>
                </a:lnTo>
                <a:lnTo>
                  <a:pt x="942" y="102"/>
                </a:lnTo>
                <a:lnTo>
                  <a:pt x="930" y="108"/>
                </a:lnTo>
                <a:lnTo>
                  <a:pt x="930" y="114"/>
                </a:lnTo>
                <a:lnTo>
                  <a:pt x="924" y="120"/>
                </a:lnTo>
                <a:lnTo>
                  <a:pt x="930" y="126"/>
                </a:lnTo>
                <a:lnTo>
                  <a:pt x="930" y="120"/>
                </a:lnTo>
                <a:lnTo>
                  <a:pt x="936" y="114"/>
                </a:lnTo>
                <a:lnTo>
                  <a:pt x="942" y="114"/>
                </a:lnTo>
                <a:lnTo>
                  <a:pt x="942" y="120"/>
                </a:lnTo>
                <a:lnTo>
                  <a:pt x="936" y="126"/>
                </a:lnTo>
                <a:lnTo>
                  <a:pt x="942" y="126"/>
                </a:lnTo>
                <a:lnTo>
                  <a:pt x="942" y="120"/>
                </a:lnTo>
                <a:lnTo>
                  <a:pt x="954" y="120"/>
                </a:lnTo>
                <a:lnTo>
                  <a:pt x="942" y="108"/>
                </a:lnTo>
                <a:lnTo>
                  <a:pt x="948" y="102"/>
                </a:lnTo>
                <a:lnTo>
                  <a:pt x="948" y="96"/>
                </a:lnTo>
                <a:lnTo>
                  <a:pt x="930" y="90"/>
                </a:lnTo>
                <a:lnTo>
                  <a:pt x="924" y="90"/>
                </a:lnTo>
                <a:lnTo>
                  <a:pt x="900" y="84"/>
                </a:lnTo>
                <a:lnTo>
                  <a:pt x="906" y="84"/>
                </a:lnTo>
                <a:lnTo>
                  <a:pt x="900" y="84"/>
                </a:lnTo>
                <a:lnTo>
                  <a:pt x="906" y="78"/>
                </a:lnTo>
                <a:lnTo>
                  <a:pt x="894" y="72"/>
                </a:lnTo>
                <a:lnTo>
                  <a:pt x="900" y="72"/>
                </a:lnTo>
                <a:lnTo>
                  <a:pt x="894" y="72"/>
                </a:lnTo>
                <a:lnTo>
                  <a:pt x="900" y="66"/>
                </a:lnTo>
                <a:lnTo>
                  <a:pt x="978" y="66"/>
                </a:lnTo>
                <a:lnTo>
                  <a:pt x="1002" y="60"/>
                </a:lnTo>
                <a:lnTo>
                  <a:pt x="1008" y="66"/>
                </a:lnTo>
                <a:lnTo>
                  <a:pt x="990" y="66"/>
                </a:lnTo>
                <a:lnTo>
                  <a:pt x="990" y="72"/>
                </a:lnTo>
                <a:lnTo>
                  <a:pt x="1002" y="78"/>
                </a:lnTo>
                <a:lnTo>
                  <a:pt x="990" y="72"/>
                </a:lnTo>
                <a:lnTo>
                  <a:pt x="990" y="66"/>
                </a:lnTo>
                <a:lnTo>
                  <a:pt x="1008" y="66"/>
                </a:lnTo>
                <a:lnTo>
                  <a:pt x="1020" y="60"/>
                </a:lnTo>
                <a:lnTo>
                  <a:pt x="1014" y="66"/>
                </a:lnTo>
                <a:lnTo>
                  <a:pt x="1008" y="60"/>
                </a:lnTo>
                <a:lnTo>
                  <a:pt x="1014" y="60"/>
                </a:lnTo>
                <a:lnTo>
                  <a:pt x="990" y="54"/>
                </a:lnTo>
                <a:lnTo>
                  <a:pt x="1002" y="54"/>
                </a:lnTo>
                <a:lnTo>
                  <a:pt x="1008" y="54"/>
                </a:lnTo>
                <a:lnTo>
                  <a:pt x="1002" y="54"/>
                </a:lnTo>
                <a:lnTo>
                  <a:pt x="1008" y="54"/>
                </a:lnTo>
                <a:lnTo>
                  <a:pt x="990" y="48"/>
                </a:lnTo>
                <a:lnTo>
                  <a:pt x="996" y="48"/>
                </a:lnTo>
                <a:lnTo>
                  <a:pt x="1008" y="48"/>
                </a:lnTo>
                <a:lnTo>
                  <a:pt x="1002" y="48"/>
                </a:lnTo>
                <a:lnTo>
                  <a:pt x="1014" y="48"/>
                </a:lnTo>
                <a:lnTo>
                  <a:pt x="1014" y="42"/>
                </a:lnTo>
                <a:lnTo>
                  <a:pt x="1020" y="42"/>
                </a:lnTo>
                <a:lnTo>
                  <a:pt x="1008" y="42"/>
                </a:lnTo>
                <a:lnTo>
                  <a:pt x="1026" y="42"/>
                </a:lnTo>
                <a:lnTo>
                  <a:pt x="1044" y="36"/>
                </a:lnTo>
                <a:lnTo>
                  <a:pt x="1056" y="36"/>
                </a:lnTo>
                <a:lnTo>
                  <a:pt x="1128" y="30"/>
                </a:lnTo>
                <a:lnTo>
                  <a:pt x="1110" y="30"/>
                </a:lnTo>
                <a:lnTo>
                  <a:pt x="1110" y="24"/>
                </a:lnTo>
                <a:lnTo>
                  <a:pt x="1116" y="24"/>
                </a:lnTo>
                <a:lnTo>
                  <a:pt x="1158" y="24"/>
                </a:lnTo>
                <a:lnTo>
                  <a:pt x="1164" y="24"/>
                </a:lnTo>
                <a:lnTo>
                  <a:pt x="1152" y="30"/>
                </a:lnTo>
                <a:lnTo>
                  <a:pt x="1170" y="24"/>
                </a:lnTo>
                <a:lnTo>
                  <a:pt x="1170" y="30"/>
                </a:lnTo>
                <a:lnTo>
                  <a:pt x="1182" y="24"/>
                </a:lnTo>
                <a:lnTo>
                  <a:pt x="1182" y="30"/>
                </a:lnTo>
                <a:lnTo>
                  <a:pt x="1188" y="24"/>
                </a:lnTo>
                <a:lnTo>
                  <a:pt x="1206" y="24"/>
                </a:lnTo>
                <a:lnTo>
                  <a:pt x="1224" y="24"/>
                </a:lnTo>
                <a:lnTo>
                  <a:pt x="1212" y="30"/>
                </a:lnTo>
                <a:lnTo>
                  <a:pt x="1212" y="36"/>
                </a:lnTo>
                <a:lnTo>
                  <a:pt x="1230" y="42"/>
                </a:lnTo>
                <a:lnTo>
                  <a:pt x="1224" y="36"/>
                </a:lnTo>
                <a:lnTo>
                  <a:pt x="1212" y="36"/>
                </a:lnTo>
                <a:lnTo>
                  <a:pt x="1212" y="30"/>
                </a:lnTo>
                <a:lnTo>
                  <a:pt x="1218" y="30"/>
                </a:lnTo>
                <a:lnTo>
                  <a:pt x="1224" y="30"/>
                </a:lnTo>
                <a:lnTo>
                  <a:pt x="1224" y="24"/>
                </a:lnTo>
                <a:lnTo>
                  <a:pt x="1206" y="18"/>
                </a:lnTo>
                <a:lnTo>
                  <a:pt x="1242" y="18"/>
                </a:lnTo>
                <a:lnTo>
                  <a:pt x="1266" y="18"/>
                </a:lnTo>
                <a:lnTo>
                  <a:pt x="1242" y="18"/>
                </a:lnTo>
                <a:lnTo>
                  <a:pt x="1248" y="12"/>
                </a:lnTo>
                <a:lnTo>
                  <a:pt x="1242" y="12"/>
                </a:lnTo>
                <a:lnTo>
                  <a:pt x="1278" y="0"/>
                </a:lnTo>
                <a:lnTo>
                  <a:pt x="1302" y="0"/>
                </a:lnTo>
                <a:lnTo>
                  <a:pt x="1326" y="0"/>
                </a:lnTo>
                <a:lnTo>
                  <a:pt x="1332" y="0"/>
                </a:lnTo>
                <a:lnTo>
                  <a:pt x="1296" y="6"/>
                </a:lnTo>
                <a:lnTo>
                  <a:pt x="1326" y="6"/>
                </a:lnTo>
                <a:lnTo>
                  <a:pt x="1320" y="12"/>
                </a:lnTo>
                <a:lnTo>
                  <a:pt x="1344" y="12"/>
                </a:lnTo>
                <a:lnTo>
                  <a:pt x="1356" y="12"/>
                </a:lnTo>
                <a:lnTo>
                  <a:pt x="1338" y="18"/>
                </a:lnTo>
                <a:lnTo>
                  <a:pt x="1362" y="18"/>
                </a:lnTo>
                <a:lnTo>
                  <a:pt x="1362" y="12"/>
                </a:lnTo>
                <a:lnTo>
                  <a:pt x="1422" y="12"/>
                </a:lnTo>
                <a:lnTo>
                  <a:pt x="1434" y="18"/>
                </a:lnTo>
                <a:lnTo>
                  <a:pt x="1428" y="18"/>
                </a:lnTo>
                <a:lnTo>
                  <a:pt x="1434" y="18"/>
                </a:lnTo>
                <a:lnTo>
                  <a:pt x="1440" y="24"/>
                </a:lnTo>
                <a:lnTo>
                  <a:pt x="1446" y="24"/>
                </a:lnTo>
                <a:lnTo>
                  <a:pt x="1440" y="24"/>
                </a:lnTo>
                <a:lnTo>
                  <a:pt x="1452" y="24"/>
                </a:lnTo>
                <a:lnTo>
                  <a:pt x="1446" y="24"/>
                </a:lnTo>
                <a:lnTo>
                  <a:pt x="1452" y="24"/>
                </a:lnTo>
                <a:lnTo>
                  <a:pt x="1458" y="24"/>
                </a:lnTo>
                <a:lnTo>
                  <a:pt x="1458" y="30"/>
                </a:lnTo>
                <a:lnTo>
                  <a:pt x="1464" y="30"/>
                </a:lnTo>
                <a:lnTo>
                  <a:pt x="1458" y="36"/>
                </a:lnTo>
                <a:lnTo>
                  <a:pt x="1458" y="30"/>
                </a:lnTo>
                <a:lnTo>
                  <a:pt x="1434" y="30"/>
                </a:lnTo>
                <a:lnTo>
                  <a:pt x="1446" y="30"/>
                </a:lnTo>
                <a:lnTo>
                  <a:pt x="1446" y="36"/>
                </a:lnTo>
                <a:lnTo>
                  <a:pt x="1452" y="36"/>
                </a:lnTo>
                <a:lnTo>
                  <a:pt x="1458" y="36"/>
                </a:lnTo>
                <a:lnTo>
                  <a:pt x="1428" y="48"/>
                </a:lnTo>
                <a:lnTo>
                  <a:pt x="1416" y="48"/>
                </a:lnTo>
                <a:lnTo>
                  <a:pt x="1392" y="54"/>
                </a:lnTo>
                <a:lnTo>
                  <a:pt x="1398" y="54"/>
                </a:lnTo>
                <a:lnTo>
                  <a:pt x="1398" y="60"/>
                </a:lnTo>
                <a:lnTo>
                  <a:pt x="1368" y="66"/>
                </a:lnTo>
                <a:lnTo>
                  <a:pt x="1350" y="66"/>
                </a:lnTo>
                <a:lnTo>
                  <a:pt x="1344" y="72"/>
                </a:lnTo>
                <a:lnTo>
                  <a:pt x="1332" y="72"/>
                </a:lnTo>
                <a:lnTo>
                  <a:pt x="1326" y="78"/>
                </a:lnTo>
                <a:lnTo>
                  <a:pt x="1314" y="78"/>
                </a:lnTo>
                <a:lnTo>
                  <a:pt x="1332" y="78"/>
                </a:lnTo>
                <a:lnTo>
                  <a:pt x="1332" y="72"/>
                </a:lnTo>
                <a:lnTo>
                  <a:pt x="1368" y="72"/>
                </a:lnTo>
                <a:lnTo>
                  <a:pt x="1386" y="72"/>
                </a:lnTo>
                <a:lnTo>
                  <a:pt x="1386" y="66"/>
                </a:lnTo>
                <a:lnTo>
                  <a:pt x="1392" y="66"/>
                </a:lnTo>
                <a:lnTo>
                  <a:pt x="1410" y="66"/>
                </a:lnTo>
                <a:lnTo>
                  <a:pt x="1392" y="66"/>
                </a:lnTo>
                <a:lnTo>
                  <a:pt x="1386" y="66"/>
                </a:lnTo>
                <a:lnTo>
                  <a:pt x="1398" y="60"/>
                </a:lnTo>
                <a:lnTo>
                  <a:pt x="1416" y="60"/>
                </a:lnTo>
                <a:lnTo>
                  <a:pt x="1416" y="66"/>
                </a:lnTo>
                <a:lnTo>
                  <a:pt x="1434" y="66"/>
                </a:lnTo>
                <a:lnTo>
                  <a:pt x="1446" y="66"/>
                </a:lnTo>
                <a:lnTo>
                  <a:pt x="1446" y="60"/>
                </a:lnTo>
                <a:lnTo>
                  <a:pt x="1452" y="66"/>
                </a:lnTo>
                <a:lnTo>
                  <a:pt x="1452" y="72"/>
                </a:lnTo>
                <a:lnTo>
                  <a:pt x="1458" y="72"/>
                </a:lnTo>
                <a:lnTo>
                  <a:pt x="1458" y="78"/>
                </a:lnTo>
                <a:lnTo>
                  <a:pt x="1452" y="78"/>
                </a:lnTo>
                <a:lnTo>
                  <a:pt x="1452" y="84"/>
                </a:lnTo>
                <a:lnTo>
                  <a:pt x="1464" y="84"/>
                </a:lnTo>
                <a:lnTo>
                  <a:pt x="1452" y="78"/>
                </a:lnTo>
                <a:lnTo>
                  <a:pt x="1458" y="78"/>
                </a:lnTo>
                <a:lnTo>
                  <a:pt x="1458" y="72"/>
                </a:lnTo>
                <a:lnTo>
                  <a:pt x="1464" y="72"/>
                </a:lnTo>
                <a:lnTo>
                  <a:pt x="1458" y="66"/>
                </a:lnTo>
                <a:lnTo>
                  <a:pt x="1488" y="66"/>
                </a:lnTo>
                <a:lnTo>
                  <a:pt x="1548" y="66"/>
                </a:lnTo>
                <a:lnTo>
                  <a:pt x="1536" y="72"/>
                </a:lnTo>
                <a:lnTo>
                  <a:pt x="1560" y="78"/>
                </a:lnTo>
                <a:lnTo>
                  <a:pt x="1596" y="78"/>
                </a:lnTo>
                <a:lnTo>
                  <a:pt x="1644" y="84"/>
                </a:lnTo>
                <a:lnTo>
                  <a:pt x="1668" y="90"/>
                </a:lnTo>
                <a:lnTo>
                  <a:pt x="1674" y="90"/>
                </a:lnTo>
                <a:lnTo>
                  <a:pt x="1686" y="96"/>
                </a:lnTo>
                <a:lnTo>
                  <a:pt x="1692" y="102"/>
                </a:lnTo>
                <a:lnTo>
                  <a:pt x="1686" y="102"/>
                </a:lnTo>
                <a:lnTo>
                  <a:pt x="1692" y="96"/>
                </a:lnTo>
                <a:lnTo>
                  <a:pt x="1686" y="90"/>
                </a:lnTo>
                <a:lnTo>
                  <a:pt x="1680" y="90"/>
                </a:lnTo>
                <a:lnTo>
                  <a:pt x="1698" y="90"/>
                </a:lnTo>
                <a:lnTo>
                  <a:pt x="1716" y="96"/>
                </a:lnTo>
                <a:lnTo>
                  <a:pt x="1722" y="96"/>
                </a:lnTo>
                <a:lnTo>
                  <a:pt x="1728" y="102"/>
                </a:lnTo>
                <a:lnTo>
                  <a:pt x="1716" y="102"/>
                </a:lnTo>
                <a:lnTo>
                  <a:pt x="1722" y="102"/>
                </a:lnTo>
                <a:lnTo>
                  <a:pt x="1728" y="108"/>
                </a:lnTo>
                <a:lnTo>
                  <a:pt x="1746" y="114"/>
                </a:lnTo>
                <a:lnTo>
                  <a:pt x="1752" y="114"/>
                </a:lnTo>
                <a:lnTo>
                  <a:pt x="1758" y="114"/>
                </a:lnTo>
                <a:lnTo>
                  <a:pt x="1764" y="108"/>
                </a:lnTo>
                <a:lnTo>
                  <a:pt x="1770" y="108"/>
                </a:lnTo>
                <a:lnTo>
                  <a:pt x="1770" y="102"/>
                </a:lnTo>
                <a:lnTo>
                  <a:pt x="1782" y="96"/>
                </a:lnTo>
                <a:lnTo>
                  <a:pt x="1800" y="102"/>
                </a:lnTo>
                <a:lnTo>
                  <a:pt x="1812" y="102"/>
                </a:lnTo>
                <a:lnTo>
                  <a:pt x="1836" y="102"/>
                </a:lnTo>
                <a:lnTo>
                  <a:pt x="1872" y="108"/>
                </a:lnTo>
                <a:lnTo>
                  <a:pt x="1866" y="108"/>
                </a:lnTo>
                <a:lnTo>
                  <a:pt x="1872" y="108"/>
                </a:lnTo>
                <a:lnTo>
                  <a:pt x="1866" y="102"/>
                </a:lnTo>
                <a:lnTo>
                  <a:pt x="1872" y="102"/>
                </a:lnTo>
                <a:lnTo>
                  <a:pt x="1884" y="102"/>
                </a:lnTo>
                <a:lnTo>
                  <a:pt x="1890" y="102"/>
                </a:lnTo>
                <a:lnTo>
                  <a:pt x="1902" y="102"/>
                </a:lnTo>
                <a:lnTo>
                  <a:pt x="1896" y="96"/>
                </a:lnTo>
                <a:lnTo>
                  <a:pt x="1890" y="96"/>
                </a:lnTo>
                <a:lnTo>
                  <a:pt x="1908" y="90"/>
                </a:lnTo>
                <a:lnTo>
                  <a:pt x="1890" y="90"/>
                </a:lnTo>
                <a:lnTo>
                  <a:pt x="1896" y="84"/>
                </a:lnTo>
                <a:lnTo>
                  <a:pt x="1920" y="84"/>
                </a:lnTo>
                <a:lnTo>
                  <a:pt x="1914" y="78"/>
                </a:lnTo>
                <a:lnTo>
                  <a:pt x="2016" y="90"/>
                </a:lnTo>
                <a:lnTo>
                  <a:pt x="1986" y="90"/>
                </a:lnTo>
                <a:lnTo>
                  <a:pt x="1980" y="90"/>
                </a:lnTo>
                <a:lnTo>
                  <a:pt x="1974" y="90"/>
                </a:lnTo>
                <a:lnTo>
                  <a:pt x="1980" y="90"/>
                </a:lnTo>
                <a:lnTo>
                  <a:pt x="1998" y="90"/>
                </a:lnTo>
                <a:lnTo>
                  <a:pt x="2022" y="90"/>
                </a:lnTo>
                <a:lnTo>
                  <a:pt x="2004" y="96"/>
                </a:lnTo>
                <a:lnTo>
                  <a:pt x="2010" y="90"/>
                </a:lnTo>
                <a:lnTo>
                  <a:pt x="2004" y="90"/>
                </a:lnTo>
                <a:lnTo>
                  <a:pt x="1998" y="90"/>
                </a:lnTo>
                <a:lnTo>
                  <a:pt x="2004" y="96"/>
                </a:lnTo>
                <a:lnTo>
                  <a:pt x="1986" y="96"/>
                </a:lnTo>
                <a:lnTo>
                  <a:pt x="1992" y="96"/>
                </a:lnTo>
                <a:lnTo>
                  <a:pt x="1986" y="102"/>
                </a:lnTo>
                <a:lnTo>
                  <a:pt x="1992" y="102"/>
                </a:lnTo>
                <a:lnTo>
                  <a:pt x="2010" y="96"/>
                </a:lnTo>
                <a:lnTo>
                  <a:pt x="2022" y="90"/>
                </a:lnTo>
                <a:lnTo>
                  <a:pt x="2046" y="90"/>
                </a:lnTo>
                <a:lnTo>
                  <a:pt x="2070" y="90"/>
                </a:lnTo>
                <a:lnTo>
                  <a:pt x="2076" y="96"/>
                </a:lnTo>
                <a:lnTo>
                  <a:pt x="2070" y="96"/>
                </a:lnTo>
                <a:lnTo>
                  <a:pt x="2064" y="96"/>
                </a:lnTo>
                <a:lnTo>
                  <a:pt x="2052" y="96"/>
                </a:lnTo>
                <a:lnTo>
                  <a:pt x="2058" y="96"/>
                </a:lnTo>
                <a:lnTo>
                  <a:pt x="2052" y="102"/>
                </a:lnTo>
                <a:lnTo>
                  <a:pt x="2076" y="102"/>
                </a:lnTo>
                <a:lnTo>
                  <a:pt x="2070" y="102"/>
                </a:lnTo>
                <a:lnTo>
                  <a:pt x="2082" y="102"/>
                </a:lnTo>
                <a:lnTo>
                  <a:pt x="2076" y="108"/>
                </a:lnTo>
                <a:lnTo>
                  <a:pt x="2082" y="102"/>
                </a:lnTo>
                <a:lnTo>
                  <a:pt x="2082" y="108"/>
                </a:lnTo>
                <a:lnTo>
                  <a:pt x="2100" y="108"/>
                </a:lnTo>
                <a:lnTo>
                  <a:pt x="2106" y="114"/>
                </a:lnTo>
                <a:lnTo>
                  <a:pt x="2100" y="114"/>
                </a:lnTo>
                <a:lnTo>
                  <a:pt x="2112" y="114"/>
                </a:lnTo>
                <a:lnTo>
                  <a:pt x="2172" y="108"/>
                </a:lnTo>
                <a:lnTo>
                  <a:pt x="2226" y="114"/>
                </a:lnTo>
                <a:lnTo>
                  <a:pt x="2244" y="120"/>
                </a:lnTo>
                <a:lnTo>
                  <a:pt x="2244" y="126"/>
                </a:lnTo>
                <a:lnTo>
                  <a:pt x="2238" y="126"/>
                </a:lnTo>
                <a:lnTo>
                  <a:pt x="2238" y="132"/>
                </a:lnTo>
                <a:lnTo>
                  <a:pt x="2256" y="132"/>
                </a:lnTo>
                <a:lnTo>
                  <a:pt x="2256" y="144"/>
                </a:lnTo>
                <a:lnTo>
                  <a:pt x="2268" y="144"/>
                </a:lnTo>
                <a:lnTo>
                  <a:pt x="2262" y="150"/>
                </a:lnTo>
                <a:lnTo>
                  <a:pt x="2256" y="150"/>
                </a:lnTo>
                <a:lnTo>
                  <a:pt x="2256" y="156"/>
                </a:lnTo>
                <a:lnTo>
                  <a:pt x="2262" y="156"/>
                </a:lnTo>
                <a:lnTo>
                  <a:pt x="2268" y="144"/>
                </a:lnTo>
                <a:lnTo>
                  <a:pt x="2268" y="138"/>
                </a:lnTo>
                <a:lnTo>
                  <a:pt x="2286" y="132"/>
                </a:lnTo>
                <a:lnTo>
                  <a:pt x="2310" y="132"/>
                </a:lnTo>
                <a:lnTo>
                  <a:pt x="2316" y="132"/>
                </a:lnTo>
                <a:lnTo>
                  <a:pt x="2358" y="138"/>
                </a:lnTo>
                <a:lnTo>
                  <a:pt x="2376" y="132"/>
                </a:lnTo>
                <a:lnTo>
                  <a:pt x="2382" y="132"/>
                </a:lnTo>
                <a:lnTo>
                  <a:pt x="2382" y="144"/>
                </a:lnTo>
                <a:lnTo>
                  <a:pt x="2400" y="144"/>
                </a:lnTo>
                <a:lnTo>
                  <a:pt x="2406" y="150"/>
                </a:lnTo>
                <a:lnTo>
                  <a:pt x="2424" y="150"/>
                </a:lnTo>
                <a:lnTo>
                  <a:pt x="2418" y="144"/>
                </a:lnTo>
                <a:lnTo>
                  <a:pt x="2424" y="150"/>
                </a:lnTo>
                <a:lnTo>
                  <a:pt x="2430" y="144"/>
                </a:lnTo>
                <a:lnTo>
                  <a:pt x="2424" y="138"/>
                </a:lnTo>
                <a:lnTo>
                  <a:pt x="2424" y="132"/>
                </a:lnTo>
                <a:lnTo>
                  <a:pt x="2412" y="132"/>
                </a:lnTo>
                <a:lnTo>
                  <a:pt x="2424" y="132"/>
                </a:lnTo>
                <a:lnTo>
                  <a:pt x="2424" y="126"/>
                </a:lnTo>
                <a:lnTo>
                  <a:pt x="2418" y="126"/>
                </a:lnTo>
                <a:lnTo>
                  <a:pt x="2454" y="126"/>
                </a:lnTo>
                <a:lnTo>
                  <a:pt x="2466" y="132"/>
                </a:lnTo>
                <a:lnTo>
                  <a:pt x="2472" y="132"/>
                </a:lnTo>
                <a:lnTo>
                  <a:pt x="2466" y="132"/>
                </a:lnTo>
                <a:lnTo>
                  <a:pt x="2472" y="126"/>
                </a:lnTo>
                <a:lnTo>
                  <a:pt x="2514" y="132"/>
                </a:lnTo>
                <a:lnTo>
                  <a:pt x="2526" y="132"/>
                </a:lnTo>
                <a:lnTo>
                  <a:pt x="2562" y="138"/>
                </a:lnTo>
                <a:lnTo>
                  <a:pt x="2556" y="138"/>
                </a:lnTo>
                <a:lnTo>
                  <a:pt x="2568" y="138"/>
                </a:lnTo>
                <a:lnTo>
                  <a:pt x="2580" y="144"/>
                </a:lnTo>
                <a:lnTo>
                  <a:pt x="2580" y="210"/>
                </a:lnTo>
                <a:lnTo>
                  <a:pt x="2556" y="222"/>
                </a:lnTo>
                <a:lnTo>
                  <a:pt x="2556" y="216"/>
                </a:lnTo>
                <a:lnTo>
                  <a:pt x="2538" y="216"/>
                </a:lnTo>
                <a:lnTo>
                  <a:pt x="2526" y="210"/>
                </a:lnTo>
                <a:lnTo>
                  <a:pt x="2520" y="210"/>
                </a:lnTo>
                <a:lnTo>
                  <a:pt x="2532" y="210"/>
                </a:lnTo>
                <a:lnTo>
                  <a:pt x="2532" y="216"/>
                </a:lnTo>
                <a:lnTo>
                  <a:pt x="2514" y="216"/>
                </a:lnTo>
                <a:lnTo>
                  <a:pt x="2508" y="216"/>
                </a:lnTo>
                <a:lnTo>
                  <a:pt x="2490" y="216"/>
                </a:lnTo>
                <a:lnTo>
                  <a:pt x="2508" y="216"/>
                </a:lnTo>
                <a:lnTo>
                  <a:pt x="2514" y="216"/>
                </a:lnTo>
                <a:lnTo>
                  <a:pt x="2520" y="216"/>
                </a:lnTo>
                <a:lnTo>
                  <a:pt x="2514" y="222"/>
                </a:lnTo>
                <a:lnTo>
                  <a:pt x="2538" y="216"/>
                </a:lnTo>
                <a:lnTo>
                  <a:pt x="2538" y="222"/>
                </a:lnTo>
                <a:lnTo>
                  <a:pt x="2550" y="228"/>
                </a:lnTo>
                <a:lnTo>
                  <a:pt x="2550" y="222"/>
                </a:lnTo>
                <a:lnTo>
                  <a:pt x="2556" y="228"/>
                </a:lnTo>
                <a:lnTo>
                  <a:pt x="2550" y="228"/>
                </a:lnTo>
                <a:lnTo>
                  <a:pt x="2556" y="234"/>
                </a:lnTo>
                <a:lnTo>
                  <a:pt x="2562" y="234"/>
                </a:lnTo>
                <a:lnTo>
                  <a:pt x="2550" y="234"/>
                </a:lnTo>
                <a:lnTo>
                  <a:pt x="2556" y="234"/>
                </a:lnTo>
                <a:lnTo>
                  <a:pt x="2556" y="240"/>
                </a:lnTo>
                <a:lnTo>
                  <a:pt x="2562" y="234"/>
                </a:lnTo>
                <a:lnTo>
                  <a:pt x="2562" y="240"/>
                </a:lnTo>
                <a:lnTo>
                  <a:pt x="2568" y="246"/>
                </a:lnTo>
                <a:lnTo>
                  <a:pt x="2574" y="252"/>
                </a:lnTo>
                <a:lnTo>
                  <a:pt x="2562" y="252"/>
                </a:lnTo>
                <a:lnTo>
                  <a:pt x="2562" y="258"/>
                </a:lnTo>
                <a:lnTo>
                  <a:pt x="2532" y="252"/>
                </a:lnTo>
                <a:lnTo>
                  <a:pt x="2538" y="252"/>
                </a:lnTo>
                <a:lnTo>
                  <a:pt x="2532" y="252"/>
                </a:lnTo>
                <a:lnTo>
                  <a:pt x="2532" y="246"/>
                </a:lnTo>
                <a:lnTo>
                  <a:pt x="2526" y="252"/>
                </a:lnTo>
                <a:lnTo>
                  <a:pt x="2532" y="252"/>
                </a:lnTo>
                <a:lnTo>
                  <a:pt x="2490" y="264"/>
                </a:lnTo>
                <a:lnTo>
                  <a:pt x="2472" y="270"/>
                </a:lnTo>
                <a:lnTo>
                  <a:pt x="2466" y="276"/>
                </a:lnTo>
                <a:lnTo>
                  <a:pt x="2454" y="276"/>
                </a:lnTo>
                <a:lnTo>
                  <a:pt x="2460" y="276"/>
                </a:lnTo>
                <a:lnTo>
                  <a:pt x="2448" y="276"/>
                </a:lnTo>
                <a:lnTo>
                  <a:pt x="2454" y="282"/>
                </a:lnTo>
                <a:lnTo>
                  <a:pt x="2442" y="276"/>
                </a:lnTo>
                <a:lnTo>
                  <a:pt x="2448" y="282"/>
                </a:lnTo>
                <a:lnTo>
                  <a:pt x="2442" y="282"/>
                </a:lnTo>
                <a:lnTo>
                  <a:pt x="2424" y="288"/>
                </a:lnTo>
                <a:lnTo>
                  <a:pt x="2412" y="300"/>
                </a:lnTo>
                <a:lnTo>
                  <a:pt x="2406" y="288"/>
                </a:lnTo>
                <a:lnTo>
                  <a:pt x="2400" y="288"/>
                </a:lnTo>
                <a:lnTo>
                  <a:pt x="2382" y="288"/>
                </a:lnTo>
                <a:lnTo>
                  <a:pt x="2364" y="294"/>
                </a:lnTo>
                <a:lnTo>
                  <a:pt x="2346" y="300"/>
                </a:lnTo>
                <a:lnTo>
                  <a:pt x="2352" y="288"/>
                </a:lnTo>
                <a:lnTo>
                  <a:pt x="2346" y="288"/>
                </a:lnTo>
                <a:lnTo>
                  <a:pt x="2328" y="294"/>
                </a:lnTo>
                <a:lnTo>
                  <a:pt x="2322" y="300"/>
                </a:lnTo>
                <a:lnTo>
                  <a:pt x="2316" y="294"/>
                </a:lnTo>
                <a:lnTo>
                  <a:pt x="2310" y="300"/>
                </a:lnTo>
                <a:lnTo>
                  <a:pt x="2310" y="294"/>
                </a:lnTo>
                <a:lnTo>
                  <a:pt x="2304" y="294"/>
                </a:lnTo>
                <a:lnTo>
                  <a:pt x="2304" y="300"/>
                </a:lnTo>
                <a:lnTo>
                  <a:pt x="2298" y="300"/>
                </a:lnTo>
                <a:lnTo>
                  <a:pt x="2298" y="306"/>
                </a:lnTo>
                <a:lnTo>
                  <a:pt x="2292" y="312"/>
                </a:lnTo>
                <a:lnTo>
                  <a:pt x="2298" y="312"/>
                </a:lnTo>
                <a:lnTo>
                  <a:pt x="2292" y="312"/>
                </a:lnTo>
                <a:lnTo>
                  <a:pt x="2280" y="318"/>
                </a:lnTo>
                <a:lnTo>
                  <a:pt x="2274" y="330"/>
                </a:lnTo>
                <a:lnTo>
                  <a:pt x="2280" y="336"/>
                </a:lnTo>
                <a:lnTo>
                  <a:pt x="2286" y="330"/>
                </a:lnTo>
                <a:lnTo>
                  <a:pt x="2298" y="336"/>
                </a:lnTo>
                <a:lnTo>
                  <a:pt x="2292" y="342"/>
                </a:lnTo>
                <a:lnTo>
                  <a:pt x="2286" y="342"/>
                </a:lnTo>
                <a:lnTo>
                  <a:pt x="2292" y="348"/>
                </a:lnTo>
                <a:lnTo>
                  <a:pt x="2292" y="354"/>
                </a:lnTo>
                <a:lnTo>
                  <a:pt x="2298" y="354"/>
                </a:lnTo>
                <a:lnTo>
                  <a:pt x="2298" y="360"/>
                </a:lnTo>
                <a:lnTo>
                  <a:pt x="2292" y="366"/>
                </a:lnTo>
                <a:lnTo>
                  <a:pt x="2286" y="360"/>
                </a:lnTo>
                <a:lnTo>
                  <a:pt x="2292" y="354"/>
                </a:lnTo>
                <a:lnTo>
                  <a:pt x="2280" y="360"/>
                </a:lnTo>
                <a:lnTo>
                  <a:pt x="2286" y="360"/>
                </a:lnTo>
                <a:lnTo>
                  <a:pt x="2280" y="360"/>
                </a:lnTo>
                <a:lnTo>
                  <a:pt x="2268" y="372"/>
                </a:lnTo>
                <a:lnTo>
                  <a:pt x="2280" y="384"/>
                </a:lnTo>
                <a:lnTo>
                  <a:pt x="2268" y="390"/>
                </a:lnTo>
                <a:lnTo>
                  <a:pt x="2256" y="390"/>
                </a:lnTo>
                <a:lnTo>
                  <a:pt x="2244" y="396"/>
                </a:lnTo>
                <a:lnTo>
                  <a:pt x="2238" y="402"/>
                </a:lnTo>
                <a:lnTo>
                  <a:pt x="2244" y="408"/>
                </a:lnTo>
                <a:lnTo>
                  <a:pt x="2238" y="408"/>
                </a:lnTo>
                <a:lnTo>
                  <a:pt x="2244" y="414"/>
                </a:lnTo>
                <a:lnTo>
                  <a:pt x="2238" y="408"/>
                </a:lnTo>
                <a:lnTo>
                  <a:pt x="2220" y="414"/>
                </a:lnTo>
                <a:lnTo>
                  <a:pt x="2214" y="414"/>
                </a:lnTo>
                <a:lnTo>
                  <a:pt x="2220" y="414"/>
                </a:lnTo>
                <a:lnTo>
                  <a:pt x="2214" y="420"/>
                </a:lnTo>
                <a:lnTo>
                  <a:pt x="2220" y="426"/>
                </a:lnTo>
                <a:lnTo>
                  <a:pt x="2214" y="432"/>
                </a:lnTo>
                <a:lnTo>
                  <a:pt x="2184" y="450"/>
                </a:lnTo>
                <a:lnTo>
                  <a:pt x="2184" y="444"/>
                </a:lnTo>
                <a:lnTo>
                  <a:pt x="2178" y="426"/>
                </a:lnTo>
                <a:lnTo>
                  <a:pt x="2184" y="426"/>
                </a:lnTo>
                <a:lnTo>
                  <a:pt x="2178" y="414"/>
                </a:lnTo>
                <a:lnTo>
                  <a:pt x="2166" y="384"/>
                </a:lnTo>
                <a:lnTo>
                  <a:pt x="2166" y="366"/>
                </a:lnTo>
                <a:lnTo>
                  <a:pt x="2172" y="354"/>
                </a:lnTo>
                <a:lnTo>
                  <a:pt x="2190" y="342"/>
                </a:lnTo>
                <a:lnTo>
                  <a:pt x="2190" y="336"/>
                </a:lnTo>
                <a:lnTo>
                  <a:pt x="2214" y="330"/>
                </a:lnTo>
                <a:lnTo>
                  <a:pt x="2238" y="318"/>
                </a:lnTo>
                <a:lnTo>
                  <a:pt x="2238" y="312"/>
                </a:lnTo>
                <a:lnTo>
                  <a:pt x="2250" y="306"/>
                </a:lnTo>
                <a:lnTo>
                  <a:pt x="2274" y="294"/>
                </a:lnTo>
                <a:lnTo>
                  <a:pt x="2274" y="288"/>
                </a:lnTo>
                <a:lnTo>
                  <a:pt x="2304" y="282"/>
                </a:lnTo>
                <a:lnTo>
                  <a:pt x="2310" y="276"/>
                </a:lnTo>
                <a:lnTo>
                  <a:pt x="2304" y="270"/>
                </a:lnTo>
                <a:lnTo>
                  <a:pt x="2310" y="264"/>
                </a:lnTo>
                <a:lnTo>
                  <a:pt x="2310" y="258"/>
                </a:lnTo>
                <a:lnTo>
                  <a:pt x="2322" y="252"/>
                </a:lnTo>
                <a:lnTo>
                  <a:pt x="2334" y="258"/>
                </a:lnTo>
                <a:lnTo>
                  <a:pt x="2328" y="252"/>
                </a:lnTo>
                <a:lnTo>
                  <a:pt x="2334" y="258"/>
                </a:lnTo>
                <a:lnTo>
                  <a:pt x="2316" y="252"/>
                </a:lnTo>
                <a:lnTo>
                  <a:pt x="2298" y="252"/>
                </a:lnTo>
                <a:lnTo>
                  <a:pt x="2298" y="258"/>
                </a:lnTo>
                <a:lnTo>
                  <a:pt x="2292" y="258"/>
                </a:lnTo>
                <a:lnTo>
                  <a:pt x="2292" y="264"/>
                </a:lnTo>
                <a:lnTo>
                  <a:pt x="2298" y="270"/>
                </a:lnTo>
                <a:lnTo>
                  <a:pt x="2292" y="270"/>
                </a:lnTo>
                <a:lnTo>
                  <a:pt x="2286" y="270"/>
                </a:lnTo>
                <a:lnTo>
                  <a:pt x="2280" y="270"/>
                </a:lnTo>
                <a:lnTo>
                  <a:pt x="2256" y="288"/>
                </a:lnTo>
                <a:lnTo>
                  <a:pt x="2244" y="288"/>
                </a:lnTo>
                <a:lnTo>
                  <a:pt x="2250" y="282"/>
                </a:lnTo>
                <a:lnTo>
                  <a:pt x="2238" y="282"/>
                </a:lnTo>
                <a:lnTo>
                  <a:pt x="2238" y="276"/>
                </a:lnTo>
                <a:lnTo>
                  <a:pt x="2250" y="264"/>
                </a:lnTo>
                <a:lnTo>
                  <a:pt x="2232" y="270"/>
                </a:lnTo>
                <a:lnTo>
                  <a:pt x="2226" y="264"/>
                </a:lnTo>
                <a:lnTo>
                  <a:pt x="2208" y="270"/>
                </a:lnTo>
                <a:lnTo>
                  <a:pt x="2202" y="264"/>
                </a:lnTo>
                <a:lnTo>
                  <a:pt x="2184" y="270"/>
                </a:lnTo>
                <a:lnTo>
                  <a:pt x="2184" y="276"/>
                </a:lnTo>
                <a:lnTo>
                  <a:pt x="2178" y="282"/>
                </a:lnTo>
                <a:lnTo>
                  <a:pt x="2172" y="282"/>
                </a:lnTo>
                <a:lnTo>
                  <a:pt x="2142" y="300"/>
                </a:lnTo>
                <a:lnTo>
                  <a:pt x="2148" y="306"/>
                </a:lnTo>
                <a:lnTo>
                  <a:pt x="2142" y="306"/>
                </a:lnTo>
                <a:lnTo>
                  <a:pt x="2148" y="306"/>
                </a:lnTo>
                <a:lnTo>
                  <a:pt x="2160" y="306"/>
                </a:lnTo>
                <a:lnTo>
                  <a:pt x="2160" y="312"/>
                </a:lnTo>
                <a:lnTo>
                  <a:pt x="2154" y="312"/>
                </a:lnTo>
                <a:lnTo>
                  <a:pt x="2148" y="312"/>
                </a:lnTo>
                <a:lnTo>
                  <a:pt x="2142" y="312"/>
                </a:lnTo>
                <a:lnTo>
                  <a:pt x="2130" y="312"/>
                </a:lnTo>
                <a:lnTo>
                  <a:pt x="2124" y="318"/>
                </a:lnTo>
                <a:lnTo>
                  <a:pt x="2112" y="312"/>
                </a:lnTo>
                <a:lnTo>
                  <a:pt x="2094" y="318"/>
                </a:lnTo>
                <a:lnTo>
                  <a:pt x="2094" y="312"/>
                </a:lnTo>
                <a:lnTo>
                  <a:pt x="2112" y="312"/>
                </a:lnTo>
                <a:lnTo>
                  <a:pt x="2100" y="306"/>
                </a:lnTo>
                <a:lnTo>
                  <a:pt x="2094" y="306"/>
                </a:lnTo>
                <a:lnTo>
                  <a:pt x="2082" y="306"/>
                </a:lnTo>
                <a:lnTo>
                  <a:pt x="2064" y="300"/>
                </a:lnTo>
                <a:lnTo>
                  <a:pt x="2058" y="306"/>
                </a:lnTo>
                <a:lnTo>
                  <a:pt x="2052" y="306"/>
                </a:lnTo>
                <a:lnTo>
                  <a:pt x="2058" y="306"/>
                </a:lnTo>
                <a:lnTo>
                  <a:pt x="2052" y="312"/>
                </a:lnTo>
                <a:lnTo>
                  <a:pt x="2046" y="306"/>
                </a:lnTo>
                <a:lnTo>
                  <a:pt x="2028" y="312"/>
                </a:lnTo>
                <a:lnTo>
                  <a:pt x="2022" y="306"/>
                </a:lnTo>
                <a:lnTo>
                  <a:pt x="2016" y="306"/>
                </a:lnTo>
                <a:lnTo>
                  <a:pt x="2010" y="306"/>
                </a:lnTo>
                <a:lnTo>
                  <a:pt x="2010" y="312"/>
                </a:lnTo>
                <a:lnTo>
                  <a:pt x="2004" y="312"/>
                </a:lnTo>
                <a:lnTo>
                  <a:pt x="2004" y="306"/>
                </a:lnTo>
                <a:lnTo>
                  <a:pt x="1968" y="306"/>
                </a:lnTo>
                <a:lnTo>
                  <a:pt x="1944" y="312"/>
                </a:lnTo>
                <a:lnTo>
                  <a:pt x="1932" y="318"/>
                </a:lnTo>
                <a:lnTo>
                  <a:pt x="1920" y="324"/>
                </a:lnTo>
                <a:lnTo>
                  <a:pt x="1914" y="336"/>
                </a:lnTo>
                <a:lnTo>
                  <a:pt x="1884" y="348"/>
                </a:lnTo>
                <a:lnTo>
                  <a:pt x="1866" y="360"/>
                </a:lnTo>
                <a:lnTo>
                  <a:pt x="1824" y="384"/>
                </a:lnTo>
                <a:lnTo>
                  <a:pt x="1830" y="390"/>
                </a:lnTo>
                <a:lnTo>
                  <a:pt x="1848" y="384"/>
                </a:lnTo>
                <a:lnTo>
                  <a:pt x="1848" y="396"/>
                </a:lnTo>
                <a:lnTo>
                  <a:pt x="1848" y="402"/>
                </a:lnTo>
                <a:lnTo>
                  <a:pt x="1854" y="402"/>
                </a:lnTo>
                <a:lnTo>
                  <a:pt x="1860" y="396"/>
                </a:lnTo>
                <a:lnTo>
                  <a:pt x="1854" y="396"/>
                </a:lnTo>
                <a:lnTo>
                  <a:pt x="1866" y="396"/>
                </a:lnTo>
                <a:lnTo>
                  <a:pt x="1860" y="396"/>
                </a:lnTo>
                <a:lnTo>
                  <a:pt x="1866" y="396"/>
                </a:lnTo>
                <a:lnTo>
                  <a:pt x="1854" y="408"/>
                </a:lnTo>
                <a:lnTo>
                  <a:pt x="1860" y="408"/>
                </a:lnTo>
                <a:lnTo>
                  <a:pt x="1866" y="408"/>
                </a:lnTo>
                <a:lnTo>
                  <a:pt x="1878" y="396"/>
                </a:lnTo>
                <a:lnTo>
                  <a:pt x="1878" y="402"/>
                </a:lnTo>
                <a:lnTo>
                  <a:pt x="1872" y="408"/>
                </a:lnTo>
                <a:lnTo>
                  <a:pt x="1878" y="408"/>
                </a:lnTo>
                <a:lnTo>
                  <a:pt x="1884" y="396"/>
                </a:lnTo>
                <a:lnTo>
                  <a:pt x="1890" y="396"/>
                </a:lnTo>
                <a:lnTo>
                  <a:pt x="1902" y="396"/>
                </a:lnTo>
                <a:lnTo>
                  <a:pt x="1908" y="396"/>
                </a:lnTo>
                <a:lnTo>
                  <a:pt x="1908" y="402"/>
                </a:lnTo>
                <a:lnTo>
                  <a:pt x="1914" y="408"/>
                </a:lnTo>
                <a:lnTo>
                  <a:pt x="1926" y="408"/>
                </a:lnTo>
                <a:lnTo>
                  <a:pt x="1926" y="414"/>
                </a:lnTo>
                <a:lnTo>
                  <a:pt x="1914" y="414"/>
                </a:lnTo>
                <a:lnTo>
                  <a:pt x="1926" y="420"/>
                </a:lnTo>
                <a:lnTo>
                  <a:pt x="1920" y="426"/>
                </a:lnTo>
                <a:lnTo>
                  <a:pt x="1932" y="426"/>
                </a:lnTo>
                <a:lnTo>
                  <a:pt x="1926" y="432"/>
                </a:lnTo>
                <a:lnTo>
                  <a:pt x="1914" y="444"/>
                </a:lnTo>
                <a:lnTo>
                  <a:pt x="1914" y="450"/>
                </a:lnTo>
                <a:lnTo>
                  <a:pt x="1914" y="456"/>
                </a:lnTo>
                <a:lnTo>
                  <a:pt x="1914" y="462"/>
                </a:lnTo>
                <a:lnTo>
                  <a:pt x="1908" y="468"/>
                </a:lnTo>
                <a:lnTo>
                  <a:pt x="1914" y="474"/>
                </a:lnTo>
                <a:lnTo>
                  <a:pt x="1908" y="480"/>
                </a:lnTo>
                <a:lnTo>
                  <a:pt x="1908" y="492"/>
                </a:lnTo>
                <a:lnTo>
                  <a:pt x="1890" y="504"/>
                </a:lnTo>
                <a:lnTo>
                  <a:pt x="1878" y="516"/>
                </a:lnTo>
                <a:lnTo>
                  <a:pt x="1872" y="528"/>
                </a:lnTo>
                <a:lnTo>
                  <a:pt x="1836" y="558"/>
                </a:lnTo>
                <a:lnTo>
                  <a:pt x="1824" y="576"/>
                </a:lnTo>
                <a:lnTo>
                  <a:pt x="1800" y="588"/>
                </a:lnTo>
                <a:lnTo>
                  <a:pt x="1788" y="588"/>
                </a:lnTo>
                <a:lnTo>
                  <a:pt x="1776" y="588"/>
                </a:lnTo>
                <a:lnTo>
                  <a:pt x="1776" y="582"/>
                </a:lnTo>
                <a:lnTo>
                  <a:pt x="1770" y="582"/>
                </a:lnTo>
                <a:lnTo>
                  <a:pt x="1764" y="582"/>
                </a:lnTo>
                <a:lnTo>
                  <a:pt x="1770" y="582"/>
                </a:lnTo>
                <a:lnTo>
                  <a:pt x="1764" y="582"/>
                </a:lnTo>
                <a:lnTo>
                  <a:pt x="1758" y="594"/>
                </a:lnTo>
                <a:lnTo>
                  <a:pt x="1746" y="588"/>
                </a:lnTo>
                <a:lnTo>
                  <a:pt x="1752" y="594"/>
                </a:lnTo>
                <a:lnTo>
                  <a:pt x="1746" y="594"/>
                </a:lnTo>
                <a:lnTo>
                  <a:pt x="1740" y="588"/>
                </a:lnTo>
                <a:lnTo>
                  <a:pt x="1752" y="588"/>
                </a:lnTo>
                <a:lnTo>
                  <a:pt x="1758" y="576"/>
                </a:lnTo>
                <a:lnTo>
                  <a:pt x="1758" y="564"/>
                </a:lnTo>
                <a:lnTo>
                  <a:pt x="1752" y="552"/>
                </a:lnTo>
                <a:lnTo>
                  <a:pt x="1758" y="552"/>
                </a:lnTo>
                <a:lnTo>
                  <a:pt x="1770" y="546"/>
                </a:lnTo>
                <a:lnTo>
                  <a:pt x="1788" y="546"/>
                </a:lnTo>
                <a:lnTo>
                  <a:pt x="1788" y="540"/>
                </a:lnTo>
                <a:lnTo>
                  <a:pt x="1794" y="540"/>
                </a:lnTo>
                <a:lnTo>
                  <a:pt x="1794" y="534"/>
                </a:lnTo>
                <a:lnTo>
                  <a:pt x="1800" y="528"/>
                </a:lnTo>
                <a:lnTo>
                  <a:pt x="1800" y="522"/>
                </a:lnTo>
                <a:lnTo>
                  <a:pt x="1806" y="510"/>
                </a:lnTo>
                <a:lnTo>
                  <a:pt x="1818" y="504"/>
                </a:lnTo>
                <a:lnTo>
                  <a:pt x="1812" y="498"/>
                </a:lnTo>
                <a:lnTo>
                  <a:pt x="1812" y="492"/>
                </a:lnTo>
                <a:lnTo>
                  <a:pt x="1794" y="498"/>
                </a:lnTo>
                <a:lnTo>
                  <a:pt x="1788" y="498"/>
                </a:lnTo>
                <a:lnTo>
                  <a:pt x="1776" y="504"/>
                </a:lnTo>
                <a:lnTo>
                  <a:pt x="1752" y="504"/>
                </a:lnTo>
                <a:lnTo>
                  <a:pt x="1746" y="498"/>
                </a:lnTo>
                <a:lnTo>
                  <a:pt x="1746" y="492"/>
                </a:lnTo>
                <a:lnTo>
                  <a:pt x="1746" y="486"/>
                </a:lnTo>
                <a:lnTo>
                  <a:pt x="1740" y="486"/>
                </a:lnTo>
                <a:lnTo>
                  <a:pt x="1728" y="474"/>
                </a:lnTo>
                <a:lnTo>
                  <a:pt x="1722" y="480"/>
                </a:lnTo>
                <a:lnTo>
                  <a:pt x="1716" y="474"/>
                </a:lnTo>
                <a:lnTo>
                  <a:pt x="1698" y="474"/>
                </a:lnTo>
                <a:lnTo>
                  <a:pt x="1692" y="468"/>
                </a:lnTo>
                <a:lnTo>
                  <a:pt x="1692" y="462"/>
                </a:lnTo>
                <a:lnTo>
                  <a:pt x="1692" y="456"/>
                </a:lnTo>
                <a:lnTo>
                  <a:pt x="1680" y="450"/>
                </a:lnTo>
                <a:lnTo>
                  <a:pt x="1686" y="444"/>
                </a:lnTo>
                <a:lnTo>
                  <a:pt x="1680" y="444"/>
                </a:lnTo>
                <a:lnTo>
                  <a:pt x="1674" y="432"/>
                </a:lnTo>
                <a:lnTo>
                  <a:pt x="1680" y="432"/>
                </a:lnTo>
                <a:lnTo>
                  <a:pt x="1668" y="420"/>
                </a:lnTo>
                <a:lnTo>
                  <a:pt x="1662" y="414"/>
                </a:lnTo>
                <a:lnTo>
                  <a:pt x="1644" y="414"/>
                </a:lnTo>
                <a:lnTo>
                  <a:pt x="1626" y="408"/>
                </a:lnTo>
                <a:lnTo>
                  <a:pt x="1578" y="408"/>
                </a:lnTo>
                <a:lnTo>
                  <a:pt x="1566" y="420"/>
                </a:lnTo>
                <a:lnTo>
                  <a:pt x="1578" y="426"/>
                </a:lnTo>
                <a:lnTo>
                  <a:pt x="1578" y="432"/>
                </a:lnTo>
                <a:lnTo>
                  <a:pt x="1566" y="438"/>
                </a:lnTo>
                <a:lnTo>
                  <a:pt x="1548" y="462"/>
                </a:lnTo>
                <a:lnTo>
                  <a:pt x="1554" y="462"/>
                </a:lnTo>
                <a:lnTo>
                  <a:pt x="1542" y="468"/>
                </a:lnTo>
                <a:lnTo>
                  <a:pt x="1530" y="474"/>
                </a:lnTo>
                <a:lnTo>
                  <a:pt x="1512" y="468"/>
                </a:lnTo>
                <a:lnTo>
                  <a:pt x="1500" y="468"/>
                </a:lnTo>
                <a:lnTo>
                  <a:pt x="1488" y="468"/>
                </a:lnTo>
                <a:lnTo>
                  <a:pt x="1482" y="462"/>
                </a:lnTo>
                <a:lnTo>
                  <a:pt x="1470" y="462"/>
                </a:lnTo>
                <a:lnTo>
                  <a:pt x="1446" y="474"/>
                </a:lnTo>
                <a:lnTo>
                  <a:pt x="1410" y="480"/>
                </a:lnTo>
                <a:lnTo>
                  <a:pt x="1374" y="480"/>
                </a:lnTo>
                <a:lnTo>
                  <a:pt x="1362" y="474"/>
                </a:lnTo>
                <a:lnTo>
                  <a:pt x="1362" y="468"/>
                </a:lnTo>
                <a:lnTo>
                  <a:pt x="1350" y="468"/>
                </a:lnTo>
                <a:lnTo>
                  <a:pt x="1344" y="462"/>
                </a:lnTo>
                <a:lnTo>
                  <a:pt x="1320" y="456"/>
                </a:lnTo>
                <a:lnTo>
                  <a:pt x="1296" y="462"/>
                </a:lnTo>
                <a:lnTo>
                  <a:pt x="1284" y="462"/>
                </a:lnTo>
                <a:lnTo>
                  <a:pt x="1266" y="456"/>
                </a:lnTo>
                <a:lnTo>
                  <a:pt x="1266" y="444"/>
                </a:lnTo>
                <a:lnTo>
                  <a:pt x="1224" y="438"/>
                </a:lnTo>
                <a:lnTo>
                  <a:pt x="1212" y="432"/>
                </a:lnTo>
                <a:lnTo>
                  <a:pt x="1206" y="438"/>
                </a:lnTo>
                <a:lnTo>
                  <a:pt x="1194" y="438"/>
                </a:lnTo>
                <a:lnTo>
                  <a:pt x="1188" y="450"/>
                </a:lnTo>
                <a:lnTo>
                  <a:pt x="1194" y="456"/>
                </a:lnTo>
                <a:lnTo>
                  <a:pt x="1200" y="456"/>
                </a:lnTo>
                <a:lnTo>
                  <a:pt x="1200" y="462"/>
                </a:lnTo>
                <a:lnTo>
                  <a:pt x="1194" y="468"/>
                </a:lnTo>
                <a:lnTo>
                  <a:pt x="1182" y="474"/>
                </a:lnTo>
                <a:lnTo>
                  <a:pt x="1164" y="468"/>
                </a:lnTo>
                <a:lnTo>
                  <a:pt x="1152" y="468"/>
                </a:lnTo>
                <a:lnTo>
                  <a:pt x="1134" y="468"/>
                </a:lnTo>
                <a:lnTo>
                  <a:pt x="1134" y="456"/>
                </a:lnTo>
                <a:lnTo>
                  <a:pt x="1110" y="456"/>
                </a:lnTo>
                <a:lnTo>
                  <a:pt x="1110" y="450"/>
                </a:lnTo>
                <a:lnTo>
                  <a:pt x="1104" y="456"/>
                </a:lnTo>
                <a:lnTo>
                  <a:pt x="1098" y="450"/>
                </a:lnTo>
                <a:lnTo>
                  <a:pt x="1056" y="468"/>
                </a:lnTo>
                <a:lnTo>
                  <a:pt x="1056" y="474"/>
                </a:lnTo>
                <a:lnTo>
                  <a:pt x="1044" y="474"/>
                </a:lnTo>
                <a:lnTo>
                  <a:pt x="1026" y="474"/>
                </a:lnTo>
                <a:lnTo>
                  <a:pt x="1026" y="480"/>
                </a:lnTo>
                <a:lnTo>
                  <a:pt x="1020" y="480"/>
                </a:lnTo>
                <a:lnTo>
                  <a:pt x="1014" y="480"/>
                </a:lnTo>
                <a:lnTo>
                  <a:pt x="1002" y="474"/>
                </a:lnTo>
                <a:lnTo>
                  <a:pt x="1002" y="468"/>
                </a:lnTo>
                <a:lnTo>
                  <a:pt x="996" y="474"/>
                </a:lnTo>
                <a:lnTo>
                  <a:pt x="978" y="474"/>
                </a:lnTo>
                <a:lnTo>
                  <a:pt x="972" y="468"/>
                </a:lnTo>
                <a:lnTo>
                  <a:pt x="972" y="462"/>
                </a:lnTo>
                <a:lnTo>
                  <a:pt x="960" y="462"/>
                </a:lnTo>
                <a:lnTo>
                  <a:pt x="960" y="450"/>
                </a:lnTo>
                <a:lnTo>
                  <a:pt x="948" y="450"/>
                </a:lnTo>
                <a:lnTo>
                  <a:pt x="936" y="450"/>
                </a:lnTo>
                <a:lnTo>
                  <a:pt x="930" y="456"/>
                </a:lnTo>
                <a:lnTo>
                  <a:pt x="918" y="456"/>
                </a:lnTo>
                <a:lnTo>
                  <a:pt x="912" y="450"/>
                </a:lnTo>
                <a:lnTo>
                  <a:pt x="906" y="450"/>
                </a:lnTo>
                <a:lnTo>
                  <a:pt x="912" y="444"/>
                </a:lnTo>
                <a:lnTo>
                  <a:pt x="900" y="444"/>
                </a:lnTo>
                <a:lnTo>
                  <a:pt x="894" y="444"/>
                </a:lnTo>
                <a:lnTo>
                  <a:pt x="900" y="450"/>
                </a:lnTo>
                <a:lnTo>
                  <a:pt x="894" y="450"/>
                </a:lnTo>
                <a:lnTo>
                  <a:pt x="852" y="408"/>
                </a:lnTo>
                <a:lnTo>
                  <a:pt x="828" y="396"/>
                </a:lnTo>
                <a:lnTo>
                  <a:pt x="834" y="396"/>
                </a:lnTo>
                <a:lnTo>
                  <a:pt x="834" y="390"/>
                </a:lnTo>
                <a:lnTo>
                  <a:pt x="804" y="402"/>
                </a:lnTo>
                <a:lnTo>
                  <a:pt x="798" y="402"/>
                </a:lnTo>
                <a:lnTo>
                  <a:pt x="798" y="408"/>
                </a:lnTo>
                <a:lnTo>
                  <a:pt x="786" y="402"/>
                </a:lnTo>
                <a:lnTo>
                  <a:pt x="780" y="408"/>
                </a:lnTo>
                <a:lnTo>
                  <a:pt x="774" y="408"/>
                </a:lnTo>
                <a:lnTo>
                  <a:pt x="780" y="402"/>
                </a:lnTo>
                <a:lnTo>
                  <a:pt x="786" y="402"/>
                </a:lnTo>
                <a:lnTo>
                  <a:pt x="786" y="396"/>
                </a:lnTo>
                <a:lnTo>
                  <a:pt x="774" y="396"/>
                </a:lnTo>
                <a:lnTo>
                  <a:pt x="762" y="396"/>
                </a:lnTo>
                <a:lnTo>
                  <a:pt x="768" y="396"/>
                </a:lnTo>
                <a:lnTo>
                  <a:pt x="762" y="402"/>
                </a:lnTo>
                <a:lnTo>
                  <a:pt x="762" y="396"/>
                </a:lnTo>
                <a:lnTo>
                  <a:pt x="756" y="390"/>
                </a:lnTo>
                <a:lnTo>
                  <a:pt x="756" y="396"/>
                </a:lnTo>
                <a:lnTo>
                  <a:pt x="750" y="396"/>
                </a:lnTo>
                <a:lnTo>
                  <a:pt x="744" y="396"/>
                </a:lnTo>
                <a:lnTo>
                  <a:pt x="738" y="396"/>
                </a:lnTo>
                <a:lnTo>
                  <a:pt x="744" y="396"/>
                </a:lnTo>
                <a:lnTo>
                  <a:pt x="744" y="384"/>
                </a:lnTo>
                <a:lnTo>
                  <a:pt x="738" y="384"/>
                </a:lnTo>
                <a:lnTo>
                  <a:pt x="732" y="378"/>
                </a:lnTo>
                <a:lnTo>
                  <a:pt x="726" y="378"/>
                </a:lnTo>
                <a:lnTo>
                  <a:pt x="702" y="372"/>
                </a:lnTo>
                <a:lnTo>
                  <a:pt x="702" y="378"/>
                </a:lnTo>
                <a:lnTo>
                  <a:pt x="702" y="372"/>
                </a:lnTo>
                <a:lnTo>
                  <a:pt x="696" y="378"/>
                </a:lnTo>
                <a:lnTo>
                  <a:pt x="690" y="378"/>
                </a:lnTo>
                <a:lnTo>
                  <a:pt x="690" y="384"/>
                </a:lnTo>
                <a:lnTo>
                  <a:pt x="642" y="390"/>
                </a:lnTo>
                <a:lnTo>
                  <a:pt x="642" y="396"/>
                </a:lnTo>
                <a:lnTo>
                  <a:pt x="636" y="390"/>
                </a:lnTo>
                <a:lnTo>
                  <a:pt x="606" y="396"/>
                </a:lnTo>
                <a:lnTo>
                  <a:pt x="594" y="396"/>
                </a:lnTo>
                <a:lnTo>
                  <a:pt x="594" y="402"/>
                </a:lnTo>
                <a:lnTo>
                  <a:pt x="594" y="396"/>
                </a:lnTo>
                <a:lnTo>
                  <a:pt x="576" y="396"/>
                </a:lnTo>
                <a:lnTo>
                  <a:pt x="570" y="402"/>
                </a:lnTo>
                <a:lnTo>
                  <a:pt x="570" y="408"/>
                </a:lnTo>
                <a:lnTo>
                  <a:pt x="582" y="408"/>
                </a:lnTo>
                <a:lnTo>
                  <a:pt x="570" y="408"/>
                </a:lnTo>
                <a:lnTo>
                  <a:pt x="588" y="414"/>
                </a:lnTo>
                <a:lnTo>
                  <a:pt x="570" y="414"/>
                </a:lnTo>
                <a:lnTo>
                  <a:pt x="564" y="420"/>
                </a:lnTo>
                <a:lnTo>
                  <a:pt x="570" y="426"/>
                </a:lnTo>
                <a:lnTo>
                  <a:pt x="552" y="432"/>
                </a:lnTo>
                <a:lnTo>
                  <a:pt x="558" y="438"/>
                </a:lnTo>
                <a:lnTo>
                  <a:pt x="570" y="438"/>
                </a:lnTo>
                <a:lnTo>
                  <a:pt x="582" y="444"/>
                </a:lnTo>
                <a:lnTo>
                  <a:pt x="576" y="450"/>
                </a:lnTo>
                <a:lnTo>
                  <a:pt x="564" y="456"/>
                </a:lnTo>
                <a:lnTo>
                  <a:pt x="552" y="450"/>
                </a:lnTo>
                <a:lnTo>
                  <a:pt x="546" y="456"/>
                </a:lnTo>
                <a:lnTo>
                  <a:pt x="528" y="450"/>
                </a:lnTo>
                <a:lnTo>
                  <a:pt x="522" y="444"/>
                </a:lnTo>
                <a:lnTo>
                  <a:pt x="516" y="450"/>
                </a:lnTo>
                <a:lnTo>
                  <a:pt x="510" y="450"/>
                </a:lnTo>
                <a:lnTo>
                  <a:pt x="504" y="450"/>
                </a:lnTo>
                <a:lnTo>
                  <a:pt x="492" y="450"/>
                </a:lnTo>
                <a:lnTo>
                  <a:pt x="480" y="456"/>
                </a:lnTo>
                <a:lnTo>
                  <a:pt x="462" y="450"/>
                </a:lnTo>
                <a:lnTo>
                  <a:pt x="462" y="456"/>
                </a:lnTo>
                <a:lnTo>
                  <a:pt x="456" y="456"/>
                </a:lnTo>
                <a:lnTo>
                  <a:pt x="462" y="450"/>
                </a:lnTo>
                <a:lnTo>
                  <a:pt x="438" y="438"/>
                </a:lnTo>
                <a:lnTo>
                  <a:pt x="426" y="438"/>
                </a:lnTo>
                <a:lnTo>
                  <a:pt x="420" y="438"/>
                </a:lnTo>
                <a:lnTo>
                  <a:pt x="414" y="438"/>
                </a:lnTo>
                <a:lnTo>
                  <a:pt x="402" y="438"/>
                </a:lnTo>
                <a:lnTo>
                  <a:pt x="408" y="438"/>
                </a:lnTo>
                <a:lnTo>
                  <a:pt x="396" y="438"/>
                </a:lnTo>
                <a:lnTo>
                  <a:pt x="390" y="444"/>
                </a:lnTo>
                <a:lnTo>
                  <a:pt x="372" y="450"/>
                </a:lnTo>
                <a:lnTo>
                  <a:pt x="360" y="456"/>
                </a:lnTo>
                <a:lnTo>
                  <a:pt x="360" y="468"/>
                </a:lnTo>
                <a:lnTo>
                  <a:pt x="354" y="468"/>
                </a:lnTo>
                <a:lnTo>
                  <a:pt x="342" y="456"/>
                </a:lnTo>
                <a:lnTo>
                  <a:pt x="336" y="462"/>
                </a:lnTo>
                <a:lnTo>
                  <a:pt x="336" y="468"/>
                </a:lnTo>
                <a:lnTo>
                  <a:pt x="330" y="468"/>
                </a:lnTo>
                <a:lnTo>
                  <a:pt x="330" y="480"/>
                </a:lnTo>
                <a:lnTo>
                  <a:pt x="336" y="480"/>
                </a:lnTo>
                <a:lnTo>
                  <a:pt x="324" y="492"/>
                </a:lnTo>
                <a:lnTo>
                  <a:pt x="336" y="492"/>
                </a:lnTo>
                <a:lnTo>
                  <a:pt x="336" y="504"/>
                </a:lnTo>
                <a:lnTo>
                  <a:pt x="348" y="504"/>
                </a:lnTo>
                <a:lnTo>
                  <a:pt x="366" y="522"/>
                </a:lnTo>
                <a:lnTo>
                  <a:pt x="360" y="522"/>
                </a:lnTo>
                <a:lnTo>
                  <a:pt x="372" y="528"/>
                </a:lnTo>
                <a:lnTo>
                  <a:pt x="372" y="534"/>
                </a:lnTo>
                <a:lnTo>
                  <a:pt x="384" y="534"/>
                </a:lnTo>
                <a:lnTo>
                  <a:pt x="372" y="540"/>
                </a:lnTo>
                <a:lnTo>
                  <a:pt x="360" y="552"/>
                </a:lnTo>
                <a:lnTo>
                  <a:pt x="372" y="576"/>
                </a:lnTo>
                <a:lnTo>
                  <a:pt x="378" y="588"/>
                </a:lnTo>
                <a:lnTo>
                  <a:pt x="348" y="612"/>
                </a:lnTo>
                <a:lnTo>
                  <a:pt x="342" y="612"/>
                </a:lnTo>
                <a:lnTo>
                  <a:pt x="330" y="600"/>
                </a:lnTo>
                <a:lnTo>
                  <a:pt x="324" y="600"/>
                </a:lnTo>
                <a:lnTo>
                  <a:pt x="312" y="600"/>
                </a:lnTo>
                <a:lnTo>
                  <a:pt x="312" y="594"/>
                </a:lnTo>
                <a:lnTo>
                  <a:pt x="294" y="588"/>
                </a:lnTo>
                <a:lnTo>
                  <a:pt x="282" y="594"/>
                </a:lnTo>
                <a:lnTo>
                  <a:pt x="276" y="594"/>
                </a:lnTo>
                <a:lnTo>
                  <a:pt x="276" y="588"/>
                </a:lnTo>
                <a:lnTo>
                  <a:pt x="264" y="582"/>
                </a:lnTo>
                <a:lnTo>
                  <a:pt x="240" y="582"/>
                </a:lnTo>
                <a:lnTo>
                  <a:pt x="222" y="576"/>
                </a:lnTo>
                <a:lnTo>
                  <a:pt x="216" y="576"/>
                </a:lnTo>
                <a:lnTo>
                  <a:pt x="192" y="564"/>
                </a:lnTo>
                <a:lnTo>
                  <a:pt x="186" y="558"/>
                </a:lnTo>
                <a:lnTo>
                  <a:pt x="174" y="558"/>
                </a:lnTo>
                <a:lnTo>
                  <a:pt x="168" y="552"/>
                </a:lnTo>
                <a:lnTo>
                  <a:pt x="156" y="546"/>
                </a:lnTo>
                <a:lnTo>
                  <a:pt x="162" y="546"/>
                </a:lnTo>
                <a:lnTo>
                  <a:pt x="156" y="546"/>
                </a:lnTo>
                <a:lnTo>
                  <a:pt x="162" y="546"/>
                </a:lnTo>
                <a:lnTo>
                  <a:pt x="174" y="546"/>
                </a:lnTo>
                <a:lnTo>
                  <a:pt x="174" y="540"/>
                </a:lnTo>
                <a:lnTo>
                  <a:pt x="180" y="534"/>
                </a:lnTo>
                <a:lnTo>
                  <a:pt x="186" y="534"/>
                </a:lnTo>
                <a:lnTo>
                  <a:pt x="192" y="534"/>
                </a:lnTo>
                <a:lnTo>
                  <a:pt x="180" y="528"/>
                </a:lnTo>
                <a:lnTo>
                  <a:pt x="174" y="522"/>
                </a:lnTo>
                <a:lnTo>
                  <a:pt x="192" y="522"/>
                </a:lnTo>
                <a:lnTo>
                  <a:pt x="186" y="522"/>
                </a:lnTo>
                <a:lnTo>
                  <a:pt x="204" y="516"/>
                </a:lnTo>
                <a:lnTo>
                  <a:pt x="186" y="516"/>
                </a:lnTo>
                <a:lnTo>
                  <a:pt x="186" y="504"/>
                </a:lnTo>
                <a:lnTo>
                  <a:pt x="192" y="504"/>
                </a:lnTo>
                <a:lnTo>
                  <a:pt x="210" y="504"/>
                </a:lnTo>
                <a:lnTo>
                  <a:pt x="216" y="492"/>
                </a:lnTo>
                <a:lnTo>
                  <a:pt x="210" y="492"/>
                </a:lnTo>
                <a:lnTo>
                  <a:pt x="216" y="486"/>
                </a:lnTo>
                <a:lnTo>
                  <a:pt x="210" y="480"/>
                </a:lnTo>
                <a:lnTo>
                  <a:pt x="216" y="480"/>
                </a:lnTo>
                <a:lnTo>
                  <a:pt x="216" y="474"/>
                </a:lnTo>
                <a:lnTo>
                  <a:pt x="210" y="474"/>
                </a:lnTo>
                <a:lnTo>
                  <a:pt x="198" y="468"/>
                </a:lnTo>
                <a:lnTo>
                  <a:pt x="186" y="462"/>
                </a:lnTo>
                <a:lnTo>
                  <a:pt x="180" y="468"/>
                </a:lnTo>
                <a:lnTo>
                  <a:pt x="174" y="462"/>
                </a:lnTo>
                <a:lnTo>
                  <a:pt x="156" y="462"/>
                </a:lnTo>
                <a:lnTo>
                  <a:pt x="150" y="462"/>
                </a:lnTo>
                <a:lnTo>
                  <a:pt x="138" y="462"/>
                </a:lnTo>
                <a:lnTo>
                  <a:pt x="138" y="456"/>
                </a:lnTo>
                <a:lnTo>
                  <a:pt x="138" y="450"/>
                </a:lnTo>
                <a:lnTo>
                  <a:pt x="132" y="444"/>
                </a:lnTo>
                <a:lnTo>
                  <a:pt x="120" y="444"/>
                </a:lnTo>
                <a:lnTo>
                  <a:pt x="114" y="438"/>
                </a:lnTo>
                <a:lnTo>
                  <a:pt x="120" y="438"/>
                </a:lnTo>
                <a:lnTo>
                  <a:pt x="108" y="426"/>
                </a:lnTo>
                <a:lnTo>
                  <a:pt x="84" y="426"/>
                </a:lnTo>
                <a:lnTo>
                  <a:pt x="84" y="432"/>
                </a:lnTo>
                <a:lnTo>
                  <a:pt x="78" y="432"/>
                </a:lnTo>
                <a:lnTo>
                  <a:pt x="72" y="426"/>
                </a:lnTo>
                <a:lnTo>
                  <a:pt x="72" y="420"/>
                </a:lnTo>
                <a:lnTo>
                  <a:pt x="66" y="414"/>
                </a:lnTo>
                <a:lnTo>
                  <a:pt x="84" y="414"/>
                </a:lnTo>
                <a:lnTo>
                  <a:pt x="90" y="408"/>
                </a:lnTo>
                <a:lnTo>
                  <a:pt x="84" y="408"/>
                </a:lnTo>
                <a:lnTo>
                  <a:pt x="90" y="402"/>
                </a:lnTo>
                <a:lnTo>
                  <a:pt x="78" y="402"/>
                </a:lnTo>
                <a:lnTo>
                  <a:pt x="78" y="396"/>
                </a:lnTo>
                <a:lnTo>
                  <a:pt x="66" y="396"/>
                </a:lnTo>
                <a:lnTo>
                  <a:pt x="66" y="390"/>
                </a:lnTo>
                <a:lnTo>
                  <a:pt x="60" y="384"/>
                </a:lnTo>
                <a:lnTo>
                  <a:pt x="60" y="378"/>
                </a:lnTo>
                <a:lnTo>
                  <a:pt x="60" y="372"/>
                </a:lnTo>
                <a:lnTo>
                  <a:pt x="48" y="366"/>
                </a:lnTo>
                <a:lnTo>
                  <a:pt x="36" y="372"/>
                </a:lnTo>
                <a:lnTo>
                  <a:pt x="36" y="366"/>
                </a:lnTo>
                <a:lnTo>
                  <a:pt x="24" y="366"/>
                </a:lnTo>
                <a:lnTo>
                  <a:pt x="12" y="360"/>
                </a:lnTo>
                <a:lnTo>
                  <a:pt x="12" y="354"/>
                </a:lnTo>
                <a:lnTo>
                  <a:pt x="6" y="348"/>
                </a:lnTo>
                <a:lnTo>
                  <a:pt x="12" y="342"/>
                </a:lnTo>
                <a:lnTo>
                  <a:pt x="0" y="342"/>
                </a:lnTo>
                <a:lnTo>
                  <a:pt x="0" y="336"/>
                </a:lnTo>
                <a:lnTo>
                  <a:pt x="6" y="330"/>
                </a:lnTo>
                <a:lnTo>
                  <a:pt x="0" y="330"/>
                </a:lnTo>
                <a:lnTo>
                  <a:pt x="0" y="318"/>
                </a:lnTo>
                <a:lnTo>
                  <a:pt x="12" y="306"/>
                </a:lnTo>
                <a:lnTo>
                  <a:pt x="12" y="300"/>
                </a:lnTo>
                <a:lnTo>
                  <a:pt x="18" y="300"/>
                </a:lnTo>
                <a:lnTo>
                  <a:pt x="24" y="300"/>
                </a:lnTo>
                <a:lnTo>
                  <a:pt x="30" y="294"/>
                </a:lnTo>
                <a:lnTo>
                  <a:pt x="48" y="300"/>
                </a:lnTo>
                <a:lnTo>
                  <a:pt x="48" y="294"/>
                </a:lnTo>
                <a:lnTo>
                  <a:pt x="24" y="288"/>
                </a:lnTo>
                <a:lnTo>
                  <a:pt x="18" y="288"/>
                </a:lnTo>
                <a:lnTo>
                  <a:pt x="24" y="288"/>
                </a:lnTo>
                <a:lnTo>
                  <a:pt x="6" y="288"/>
                </a:lnTo>
                <a:lnTo>
                  <a:pt x="66" y="252"/>
                </a:lnTo>
                <a:lnTo>
                  <a:pt x="72" y="246"/>
                </a:lnTo>
                <a:lnTo>
                  <a:pt x="66" y="240"/>
                </a:lnTo>
                <a:lnTo>
                  <a:pt x="48" y="234"/>
                </a:lnTo>
                <a:lnTo>
                  <a:pt x="54" y="228"/>
                </a:lnTo>
                <a:lnTo>
                  <a:pt x="48" y="222"/>
                </a:lnTo>
                <a:lnTo>
                  <a:pt x="48" y="216"/>
                </a:lnTo>
                <a:lnTo>
                  <a:pt x="36" y="216"/>
                </a:lnTo>
                <a:lnTo>
                  <a:pt x="36" y="210"/>
                </a:lnTo>
                <a:lnTo>
                  <a:pt x="42" y="210"/>
                </a:lnTo>
                <a:lnTo>
                  <a:pt x="36" y="210"/>
                </a:lnTo>
                <a:lnTo>
                  <a:pt x="42" y="198"/>
                </a:lnTo>
                <a:lnTo>
                  <a:pt x="48" y="198"/>
                </a:lnTo>
                <a:lnTo>
                  <a:pt x="42" y="192"/>
                </a:lnTo>
                <a:lnTo>
                  <a:pt x="30" y="180"/>
                </a:lnTo>
                <a:lnTo>
                  <a:pt x="48" y="168"/>
                </a:lnTo>
                <a:lnTo>
                  <a:pt x="36" y="162"/>
                </a:lnTo>
                <a:lnTo>
                  <a:pt x="24" y="156"/>
                </a:lnTo>
                <a:lnTo>
                  <a:pt x="18" y="156"/>
                </a:lnTo>
                <a:lnTo>
                  <a:pt x="24" y="150"/>
                </a:lnTo>
                <a:lnTo>
                  <a:pt x="18" y="144"/>
                </a:lnTo>
                <a:lnTo>
                  <a:pt x="30" y="144"/>
                </a:lnTo>
                <a:lnTo>
                  <a:pt x="36" y="138"/>
                </a:lnTo>
                <a:lnTo>
                  <a:pt x="48" y="138"/>
                </a:lnTo>
                <a:lnTo>
                  <a:pt x="48" y="132"/>
                </a:lnTo>
                <a:lnTo>
                  <a:pt x="60" y="132"/>
                </a:lnTo>
                <a:lnTo>
                  <a:pt x="78" y="132"/>
                </a:lnTo>
                <a:lnTo>
                  <a:pt x="78" y="126"/>
                </a:lnTo>
                <a:lnTo>
                  <a:pt x="96" y="132"/>
                </a:lnTo>
                <a:lnTo>
                  <a:pt x="78" y="132"/>
                </a:lnTo>
                <a:lnTo>
                  <a:pt x="90" y="138"/>
                </a:lnTo>
                <a:lnTo>
                  <a:pt x="84" y="138"/>
                </a:lnTo>
                <a:lnTo>
                  <a:pt x="96" y="138"/>
                </a:lnTo>
                <a:lnTo>
                  <a:pt x="90" y="138"/>
                </a:lnTo>
                <a:lnTo>
                  <a:pt x="102" y="138"/>
                </a:lnTo>
                <a:lnTo>
                  <a:pt x="102" y="144"/>
                </a:lnTo>
                <a:lnTo>
                  <a:pt x="96" y="144"/>
                </a:lnTo>
                <a:lnTo>
                  <a:pt x="102" y="144"/>
                </a:lnTo>
                <a:lnTo>
                  <a:pt x="108" y="138"/>
                </a:lnTo>
                <a:lnTo>
                  <a:pt x="144" y="144"/>
                </a:lnTo>
                <a:lnTo>
                  <a:pt x="174" y="150"/>
                </a:lnTo>
                <a:lnTo>
                  <a:pt x="186" y="156"/>
                </a:lnTo>
                <a:lnTo>
                  <a:pt x="210" y="162"/>
                </a:lnTo>
                <a:lnTo>
                  <a:pt x="210" y="156"/>
                </a:lnTo>
                <a:lnTo>
                  <a:pt x="222" y="168"/>
                </a:lnTo>
                <a:lnTo>
                  <a:pt x="228" y="168"/>
                </a:lnTo>
                <a:lnTo>
                  <a:pt x="234" y="174"/>
                </a:lnTo>
                <a:lnTo>
                  <a:pt x="240" y="180"/>
                </a:lnTo>
                <a:lnTo>
                  <a:pt x="234" y="180"/>
                </a:lnTo>
                <a:lnTo>
                  <a:pt x="216" y="192"/>
                </a:lnTo>
                <a:lnTo>
                  <a:pt x="192" y="192"/>
                </a:lnTo>
                <a:lnTo>
                  <a:pt x="138" y="186"/>
                </a:lnTo>
                <a:lnTo>
                  <a:pt x="126" y="186"/>
                </a:lnTo>
                <a:lnTo>
                  <a:pt x="120" y="186"/>
                </a:lnTo>
                <a:lnTo>
                  <a:pt x="108" y="180"/>
                </a:lnTo>
                <a:lnTo>
                  <a:pt x="102" y="180"/>
                </a:lnTo>
                <a:lnTo>
                  <a:pt x="90" y="180"/>
                </a:lnTo>
                <a:lnTo>
                  <a:pt x="78" y="174"/>
                </a:lnTo>
                <a:lnTo>
                  <a:pt x="84" y="180"/>
                </a:lnTo>
                <a:lnTo>
                  <a:pt x="96" y="180"/>
                </a:lnTo>
                <a:lnTo>
                  <a:pt x="90" y="186"/>
                </a:lnTo>
                <a:lnTo>
                  <a:pt x="102" y="186"/>
                </a:lnTo>
                <a:lnTo>
                  <a:pt x="96" y="186"/>
                </a:lnTo>
                <a:lnTo>
                  <a:pt x="102" y="186"/>
                </a:lnTo>
                <a:lnTo>
                  <a:pt x="96" y="186"/>
                </a:lnTo>
                <a:lnTo>
                  <a:pt x="108" y="186"/>
                </a:lnTo>
                <a:lnTo>
                  <a:pt x="102" y="192"/>
                </a:lnTo>
                <a:lnTo>
                  <a:pt x="114" y="192"/>
                </a:lnTo>
                <a:lnTo>
                  <a:pt x="126" y="198"/>
                </a:lnTo>
                <a:lnTo>
                  <a:pt x="132" y="198"/>
                </a:lnTo>
                <a:lnTo>
                  <a:pt x="126" y="198"/>
                </a:lnTo>
                <a:lnTo>
                  <a:pt x="126" y="204"/>
                </a:lnTo>
                <a:lnTo>
                  <a:pt x="120" y="204"/>
                </a:lnTo>
                <a:lnTo>
                  <a:pt x="126" y="216"/>
                </a:lnTo>
                <a:lnTo>
                  <a:pt x="132" y="216"/>
                </a:lnTo>
                <a:lnTo>
                  <a:pt x="126" y="222"/>
                </a:lnTo>
                <a:lnTo>
                  <a:pt x="150" y="228"/>
                </a:lnTo>
                <a:lnTo>
                  <a:pt x="174" y="234"/>
                </a:lnTo>
                <a:lnTo>
                  <a:pt x="180" y="228"/>
                </a:lnTo>
                <a:lnTo>
                  <a:pt x="180" y="222"/>
                </a:lnTo>
                <a:lnTo>
                  <a:pt x="168" y="222"/>
                </a:lnTo>
                <a:lnTo>
                  <a:pt x="156" y="216"/>
                </a:lnTo>
                <a:lnTo>
                  <a:pt x="162" y="210"/>
                </a:lnTo>
                <a:lnTo>
                  <a:pt x="186" y="216"/>
                </a:lnTo>
                <a:lnTo>
                  <a:pt x="180" y="216"/>
                </a:lnTo>
                <a:lnTo>
                  <a:pt x="180" y="222"/>
                </a:lnTo>
                <a:lnTo>
                  <a:pt x="186" y="216"/>
                </a:lnTo>
                <a:lnTo>
                  <a:pt x="222" y="222"/>
                </a:lnTo>
                <a:lnTo>
                  <a:pt x="222" y="216"/>
                </a:lnTo>
                <a:lnTo>
                  <a:pt x="210" y="204"/>
                </a:lnTo>
                <a:lnTo>
                  <a:pt x="240" y="192"/>
                </a:lnTo>
                <a:lnTo>
                  <a:pt x="252" y="186"/>
                </a:lnTo>
                <a:lnTo>
                  <a:pt x="270" y="186"/>
                </a:lnTo>
                <a:lnTo>
                  <a:pt x="276" y="192"/>
                </a:lnTo>
                <a:lnTo>
                  <a:pt x="270" y="192"/>
                </a:lnTo>
                <a:lnTo>
                  <a:pt x="270" y="198"/>
                </a:lnTo>
                <a:lnTo>
                  <a:pt x="276" y="198"/>
                </a:lnTo>
                <a:lnTo>
                  <a:pt x="276" y="192"/>
                </a:lnTo>
                <a:close/>
              </a:path>
            </a:pathLst>
          </a:custGeom>
          <a:noFill/>
          <a:ln w="9525">
            <a:noFill/>
            <a:round/>
            <a:headEnd/>
            <a:tailEnd/>
          </a:ln>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grpSp>
    <xdr:clientData/>
  </xdr:twoCellAnchor>
  <xdr:twoCellAnchor editAs="oneCell">
    <xdr:from>
      <xdr:col>10</xdr:col>
      <xdr:colOff>0</xdr:colOff>
      <xdr:row>60</xdr:row>
      <xdr:rowOff>1</xdr:rowOff>
    </xdr:from>
    <xdr:to>
      <xdr:col>11</xdr:col>
      <xdr:colOff>228600</xdr:colOff>
      <xdr:row>79</xdr:row>
      <xdr:rowOff>85726</xdr:rowOff>
    </xdr:to>
    <xdr:pic>
      <xdr:nvPicPr>
        <xdr:cNvPr id="468" name="Picture 467" descr="https://ops-ni.ems.eosdis.nasa.gov/NetInsight/lancecl/dynamic/nt_grcustom8827_1358530052_15601L.png"/>
        <xdr:cNvPicPr>
          <a:picLocks noChangeAspect="1" noChangeArrowheads="1"/>
        </xdr:cNvPicPr>
      </xdr:nvPicPr>
      <xdr:blipFill>
        <a:blip xmlns:r="http://schemas.openxmlformats.org/officeDocument/2006/relationships" r:embed="rId103" cstate="print"/>
        <a:srcRect t="13883" r="4348"/>
        <a:stretch>
          <a:fillRect/>
        </a:stretch>
      </xdr:blipFill>
      <xdr:spPr bwMode="auto">
        <a:xfrm>
          <a:off x="7667625" y="11163301"/>
          <a:ext cx="838200" cy="3810000"/>
        </a:xfrm>
        <a:prstGeom prst="rect">
          <a:avLst/>
        </a:prstGeom>
        <a:noFill/>
      </xdr:spPr>
    </xdr:pic>
    <xdr:clientData/>
  </xdr:twoCellAnchor>
  <xdr:twoCellAnchor>
    <xdr:from>
      <xdr:col>5</xdr:col>
      <xdr:colOff>66675</xdr:colOff>
      <xdr:row>7</xdr:row>
      <xdr:rowOff>114300</xdr:rowOff>
    </xdr:from>
    <xdr:to>
      <xdr:col>12</xdr:col>
      <xdr:colOff>266700</xdr:colOff>
      <xdr:row>21</xdr:row>
      <xdr:rowOff>85725</xdr:rowOff>
    </xdr:to>
    <xdr:graphicFrame macro="">
      <xdr:nvGraphicFramePr>
        <xdr:cNvPr id="143" name="Chart 14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4"/>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661988</xdr:colOff>
      <xdr:row>3</xdr:row>
      <xdr:rowOff>116681</xdr:rowOff>
    </xdr:from>
    <xdr:to>
      <xdr:col>8</xdr:col>
      <xdr:colOff>71439</xdr:colOff>
      <xdr:row>21</xdr:row>
      <xdr:rowOff>164306</xdr:rowOff>
    </xdr:to>
    <xdr:graphicFrame macro="">
      <xdr:nvGraphicFramePr>
        <xdr:cNvPr id="9" name="Chart 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142876</xdr:colOff>
      <xdr:row>23</xdr:row>
      <xdr:rowOff>102394</xdr:rowOff>
    </xdr:from>
    <xdr:to>
      <xdr:col>14</xdr:col>
      <xdr:colOff>683419</xdr:colOff>
      <xdr:row>43</xdr:row>
      <xdr:rowOff>109536</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554831</xdr:colOff>
      <xdr:row>3</xdr:row>
      <xdr:rowOff>116681</xdr:rowOff>
    </xdr:from>
    <xdr:to>
      <xdr:col>8</xdr:col>
      <xdr:colOff>290512</xdr:colOff>
      <xdr:row>24</xdr:row>
      <xdr:rowOff>35719</xdr:rowOff>
    </xdr:to>
    <xdr:graphicFrame macro="">
      <xdr:nvGraphicFramePr>
        <xdr:cNvPr id="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9525</xdr:colOff>
      <xdr:row>27</xdr:row>
      <xdr:rowOff>57150</xdr:rowOff>
    </xdr:from>
    <xdr:to>
      <xdr:col>14</xdr:col>
      <xdr:colOff>180975</xdr:colOff>
      <xdr:row>45</xdr:row>
      <xdr:rowOff>66675</xdr:rowOff>
    </xdr:to>
    <xdr:graphicFrame macro="">
      <xdr:nvGraphicFramePr>
        <xdr:cNvPr id="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8</xdr:col>
      <xdr:colOff>76200</xdr:colOff>
      <xdr:row>4</xdr:row>
      <xdr:rowOff>152400</xdr:rowOff>
    </xdr:from>
    <xdr:to>
      <xdr:col>14</xdr:col>
      <xdr:colOff>447675</xdr:colOff>
      <xdr:row>23</xdr:row>
      <xdr:rowOff>57150</xdr:rowOff>
    </xdr:to>
    <xdr:graphicFrame macro="">
      <xdr:nvGraphicFramePr>
        <xdr:cNvPr id="3"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76200</xdr:colOff>
      <xdr:row>26</xdr:row>
      <xdr:rowOff>28575</xdr:rowOff>
    </xdr:from>
    <xdr:to>
      <xdr:col>14</xdr:col>
      <xdr:colOff>447675</xdr:colOff>
      <xdr:row>44</xdr:row>
      <xdr:rowOff>95250</xdr:rowOff>
    </xdr:to>
    <xdr:graphicFrame macro="">
      <xdr:nvGraphicFramePr>
        <xdr:cNvPr id="4"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5</xdr:col>
      <xdr:colOff>371474</xdr:colOff>
      <xdr:row>13</xdr:row>
      <xdr:rowOff>28574</xdr:rowOff>
    </xdr:from>
    <xdr:to>
      <xdr:col>10</xdr:col>
      <xdr:colOff>742950</xdr:colOff>
      <xdr:row>30</xdr:row>
      <xdr:rowOff>161924</xdr:rowOff>
    </xdr:to>
    <xdr:graphicFrame macro="">
      <xdr:nvGraphicFramePr>
        <xdr:cNvPr id="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228600</xdr:colOff>
      <xdr:row>13</xdr:row>
      <xdr:rowOff>19050</xdr:rowOff>
    </xdr:from>
    <xdr:to>
      <xdr:col>5</xdr:col>
      <xdr:colOff>276225</xdr:colOff>
      <xdr:row>31</xdr:row>
      <xdr:rowOff>19050</xdr:rowOff>
    </xdr:to>
    <xdr:graphicFrame macro="">
      <xdr:nvGraphicFramePr>
        <xdr:cNvPr id="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7</xdr:col>
      <xdr:colOff>0</xdr:colOff>
      <xdr:row>7</xdr:row>
      <xdr:rowOff>47625</xdr:rowOff>
    </xdr:from>
    <xdr:to>
      <xdr:col>16</xdr:col>
      <xdr:colOff>333375</xdr:colOff>
      <xdr:row>30</xdr:row>
      <xdr:rowOff>66675</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22411</xdr:colOff>
      <xdr:row>5</xdr:row>
      <xdr:rowOff>134470</xdr:rowOff>
    </xdr:from>
    <xdr:to>
      <xdr:col>11</xdr:col>
      <xdr:colOff>291352</xdr:colOff>
      <xdr:row>24</xdr:row>
      <xdr:rowOff>44824</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1043827</xdr:colOff>
      <xdr:row>25</xdr:row>
      <xdr:rowOff>156880</xdr:rowOff>
    </xdr:from>
    <xdr:to>
      <xdr:col>11</xdr:col>
      <xdr:colOff>324971</xdr:colOff>
      <xdr:row>44</xdr:row>
      <xdr:rowOff>134470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1122</xdr:colOff>
      <xdr:row>2</xdr:row>
      <xdr:rowOff>194982</xdr:rowOff>
    </xdr:from>
    <xdr:to>
      <xdr:col>11</xdr:col>
      <xdr:colOff>324970</xdr:colOff>
      <xdr:row>22</xdr:row>
      <xdr:rowOff>22412</xdr:rowOff>
    </xdr:to>
    <xdr:graphicFrame macro="">
      <xdr:nvGraphicFramePr>
        <xdr:cNvPr id="3"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44823</xdr:colOff>
      <xdr:row>25</xdr:row>
      <xdr:rowOff>11205</xdr:rowOff>
    </xdr:from>
    <xdr:to>
      <xdr:col>11</xdr:col>
      <xdr:colOff>380999</xdr:colOff>
      <xdr:row>45</xdr:row>
      <xdr:rowOff>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8</xdr:col>
      <xdr:colOff>37539</xdr:colOff>
      <xdr:row>54</xdr:row>
      <xdr:rowOff>33617</xdr:rowOff>
    </xdr:from>
    <xdr:to>
      <xdr:col>13</xdr:col>
      <xdr:colOff>403412</xdr:colOff>
      <xdr:row>74</xdr:row>
      <xdr:rowOff>3921</xdr:rowOff>
    </xdr:to>
    <xdr:graphicFrame macro="">
      <xdr:nvGraphicFramePr>
        <xdr:cNvPr id="6"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459442</xdr:colOff>
      <xdr:row>152</xdr:row>
      <xdr:rowOff>72839</xdr:rowOff>
    </xdr:from>
    <xdr:to>
      <xdr:col>13</xdr:col>
      <xdr:colOff>470647</xdr:colOff>
      <xdr:row>168</xdr:row>
      <xdr:rowOff>15689</xdr:rowOff>
    </xdr:to>
    <xdr:graphicFrame macro="">
      <xdr:nvGraphicFramePr>
        <xdr:cNvPr id="7"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639857</xdr:colOff>
      <xdr:row>0</xdr:row>
      <xdr:rowOff>122704</xdr:rowOff>
    </xdr:from>
    <xdr:to>
      <xdr:col>13</xdr:col>
      <xdr:colOff>349625</xdr:colOff>
      <xdr:row>17</xdr:row>
      <xdr:rowOff>29695</xdr:rowOff>
    </xdr:to>
    <xdr:graphicFrame macro="">
      <xdr:nvGraphicFramePr>
        <xdr:cNvPr id="8"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683559</xdr:colOff>
      <xdr:row>110</xdr:row>
      <xdr:rowOff>61635</xdr:rowOff>
    </xdr:from>
    <xdr:to>
      <xdr:col>13</xdr:col>
      <xdr:colOff>717176</xdr:colOff>
      <xdr:row>123</xdr:row>
      <xdr:rowOff>166409</xdr:rowOff>
    </xdr:to>
    <xdr:graphicFrame macro="">
      <xdr:nvGraphicFramePr>
        <xdr:cNvPr id="9"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685799</xdr:colOff>
      <xdr:row>72</xdr:row>
      <xdr:rowOff>19050</xdr:rowOff>
    </xdr:from>
    <xdr:to>
      <xdr:col>5</xdr:col>
      <xdr:colOff>975179</xdr:colOff>
      <xdr:row>89</xdr:row>
      <xdr:rowOff>147411</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687614</xdr:colOff>
      <xdr:row>92</xdr:row>
      <xdr:rowOff>41729</xdr:rowOff>
    </xdr:from>
    <xdr:to>
      <xdr:col>6</xdr:col>
      <xdr:colOff>0</xdr:colOff>
      <xdr:row>109</xdr:row>
      <xdr:rowOff>136071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827768</xdr:colOff>
      <xdr:row>72</xdr:row>
      <xdr:rowOff>11338</xdr:rowOff>
    </xdr:from>
    <xdr:to>
      <xdr:col>12</xdr:col>
      <xdr:colOff>11340</xdr:colOff>
      <xdr:row>90</xdr:row>
      <xdr:rowOff>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952498</xdr:colOff>
      <xdr:row>15</xdr:row>
      <xdr:rowOff>22678</xdr:rowOff>
    </xdr:from>
    <xdr:to>
      <xdr:col>6</xdr:col>
      <xdr:colOff>11340</xdr:colOff>
      <xdr:row>36</xdr:row>
      <xdr:rowOff>147410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34017</xdr:colOff>
      <xdr:row>14</xdr:row>
      <xdr:rowOff>147410</xdr:rowOff>
    </xdr:from>
    <xdr:to>
      <xdr:col>12</xdr:col>
      <xdr:colOff>453571</xdr:colOff>
      <xdr:row>36</xdr:row>
      <xdr:rowOff>158749</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3</xdr:col>
      <xdr:colOff>247650</xdr:colOff>
      <xdr:row>5</xdr:row>
      <xdr:rowOff>19050</xdr:rowOff>
    </xdr:from>
    <xdr:to>
      <xdr:col>10</xdr:col>
      <xdr:colOff>419100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6</xdr:col>
      <xdr:colOff>266700</xdr:colOff>
      <xdr:row>1</xdr:row>
      <xdr:rowOff>0</xdr:rowOff>
    </xdr:from>
    <xdr:to>
      <xdr:col>12</xdr:col>
      <xdr:colOff>257735</xdr:colOff>
      <xdr:row>5</xdr:row>
      <xdr:rowOff>89647</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38</xdr:row>
      <xdr:rowOff>56031</xdr:rowOff>
    </xdr:from>
    <xdr:to>
      <xdr:col>12</xdr:col>
      <xdr:colOff>425823</xdr:colOff>
      <xdr:row>45</xdr:row>
      <xdr:rowOff>200026</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152400</xdr:colOff>
      <xdr:row>14</xdr:row>
      <xdr:rowOff>104775</xdr:rowOff>
    </xdr:from>
    <xdr:to>
      <xdr:col>2</xdr:col>
      <xdr:colOff>1314450</xdr:colOff>
      <xdr:row>31</xdr:row>
      <xdr:rowOff>133350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1552575</xdr:colOff>
      <xdr:row>14</xdr:row>
      <xdr:rowOff>104775</xdr:rowOff>
    </xdr:from>
    <xdr:to>
      <xdr:col>8</xdr:col>
      <xdr:colOff>219075</xdr:colOff>
      <xdr:row>31</xdr:row>
      <xdr:rowOff>123825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7</xdr:col>
      <xdr:colOff>152400</xdr:colOff>
      <xdr:row>8</xdr:row>
      <xdr:rowOff>85725</xdr:rowOff>
    </xdr:from>
    <xdr:to>
      <xdr:col>12</xdr:col>
      <xdr:colOff>161925</xdr:colOff>
      <xdr:row>27</xdr:row>
      <xdr:rowOff>66675</xdr:rowOff>
    </xdr:to>
    <xdr:graphicFrame macro="">
      <xdr:nvGraphicFramePr>
        <xdr:cNvPr id="2140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9525</xdr:colOff>
      <xdr:row>34</xdr:row>
      <xdr:rowOff>28574</xdr:rowOff>
    </xdr:from>
    <xdr:to>
      <xdr:col>10</xdr:col>
      <xdr:colOff>228600</xdr:colOff>
      <xdr:row>52</xdr:row>
      <xdr:rowOff>57149</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chang/AppData/Local/Microsoft/Windows/Temporary%20Internet%20Files/Content.Outlook/TURAVNKO/lance_webmetrics_fy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Y12AnnualReport_with_calipso_Lalit.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lance_domain"/>
      <sheetName val="lance_country"/>
      <sheetName val="Sheet3"/>
      <sheetName val="LANCE_web_metrics"/>
    </sheetNames>
    <sheetDataSet>
      <sheetData sheetId="0"/>
      <sheetData sheetId="1"/>
      <sheetData sheetId="2">
        <row r="7">
          <cell r="B7">
            <v>2</v>
          </cell>
          <cell r="C7">
            <v>3</v>
          </cell>
          <cell r="D7">
            <v>4</v>
          </cell>
          <cell r="E7" t="str">
            <v>5-6</v>
          </cell>
          <cell r="F7" t="str">
            <v>7-9</v>
          </cell>
          <cell r="G7" t="str">
            <v>10 - 14</v>
          </cell>
          <cell r="H7" t="str">
            <v>15 - 24</v>
          </cell>
          <cell r="I7" t="str">
            <v>25 - 49</v>
          </cell>
          <cell r="J7" t="str">
            <v>50 - 99</v>
          </cell>
          <cell r="K7" t="str">
            <v>100+</v>
          </cell>
        </row>
        <row r="8">
          <cell r="A8" t="str">
            <v>LANCE</v>
          </cell>
          <cell r="B8">
            <v>31053</v>
          </cell>
          <cell r="C8">
            <v>11071</v>
          </cell>
          <cell r="D8">
            <v>5570</v>
          </cell>
          <cell r="E8">
            <v>5758</v>
          </cell>
          <cell r="F8">
            <v>3672</v>
          </cell>
          <cell r="G8">
            <v>2635</v>
          </cell>
          <cell r="H8">
            <v>1821</v>
          </cell>
          <cell r="I8">
            <v>1086</v>
          </cell>
          <cell r="J8">
            <v>406</v>
          </cell>
          <cell r="K8">
            <v>143</v>
          </cell>
        </row>
      </sheetData>
      <sheetData sheetId="3"/>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over"/>
      <sheetName val="Preface"/>
      <sheetName val="Introduction"/>
      <sheetName val="Summary"/>
      <sheetName val="Notes"/>
      <sheetName val="Ingest"/>
      <sheetName val="Archive"/>
      <sheetName val="Total Archive Size"/>
      <sheetName val="Distribution"/>
      <sheetName val="NRT"/>
      <sheetName val="LANCE_Web_Metrics"/>
      <sheetName val="CALIPSO"/>
      <sheetName val="Top 20 Countries - Dist"/>
      <sheetName val="Unique Product Counts"/>
      <sheetName val="Top 10 Products - Dist"/>
      <sheetName val="Data Users"/>
      <sheetName val="Foreign Distribution"/>
      <sheetName val="Web Visits-Visitors"/>
      <sheetName val="Web Repeat Visitors"/>
      <sheetName val="Web Activity by Domain"/>
      <sheetName val="Web Activity by Country"/>
      <sheetName val="Total Users"/>
      <sheetName val="Product Distribution Trend"/>
      <sheetName val="Volume Distribution Trend"/>
      <sheetName val="Top 10 Product Trend"/>
      <sheetName val="US - Foreign Trend"/>
      <sheetName val="Public - Science User Trend"/>
      <sheetName val="Web Trends"/>
      <sheetName val="Defini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3">
          <cell r="C3" t="str">
            <v>Visitors</v>
          </cell>
        </row>
        <row r="4">
          <cell r="B4" t="str">
            <v>Unresolved</v>
          </cell>
          <cell r="C4">
            <v>341323</v>
          </cell>
        </row>
        <row r="5">
          <cell r="B5" t="str">
            <v>Network (.net)</v>
          </cell>
          <cell r="C5">
            <v>276020</v>
          </cell>
        </row>
        <row r="6">
          <cell r="B6" t="str">
            <v>United States Educational</v>
          </cell>
          <cell r="C6">
            <v>46790</v>
          </cell>
        </row>
        <row r="7">
          <cell r="B7" t="str">
            <v>Commercial (.com)</v>
          </cell>
          <cell r="C7">
            <v>117153</v>
          </cell>
        </row>
        <row r="8">
          <cell r="B8" t="str">
            <v>United States Government</v>
          </cell>
          <cell r="C8">
            <v>15853</v>
          </cell>
        </row>
        <row r="9">
          <cell r="B9" t="str">
            <v>Russian Federation</v>
          </cell>
          <cell r="C9">
            <v>31973</v>
          </cell>
        </row>
        <row r="10">
          <cell r="B10" t="str">
            <v>Japan</v>
          </cell>
          <cell r="C10">
            <v>16439</v>
          </cell>
        </row>
        <row r="11">
          <cell r="B11" t="str">
            <v>India</v>
          </cell>
          <cell r="C11">
            <v>13262</v>
          </cell>
        </row>
        <row r="12">
          <cell r="B12" t="str">
            <v>Italy</v>
          </cell>
          <cell r="C12">
            <v>27149</v>
          </cell>
        </row>
        <row r="13">
          <cell r="B13" t="str">
            <v>Germany</v>
          </cell>
          <cell r="C13">
            <v>18376</v>
          </cell>
        </row>
        <row r="14">
          <cell r="B14" t="str">
            <v>Brazil</v>
          </cell>
          <cell r="C14">
            <v>12895</v>
          </cell>
        </row>
        <row r="15">
          <cell r="B15" t="str">
            <v>United Kingdom</v>
          </cell>
          <cell r="C15">
            <v>14109</v>
          </cell>
        </row>
        <row r="16">
          <cell r="B16" t="str">
            <v>Canada</v>
          </cell>
          <cell r="C16">
            <v>18204</v>
          </cell>
        </row>
        <row r="17">
          <cell r="B17" t="str">
            <v>Australia</v>
          </cell>
          <cell r="C17">
            <v>20946</v>
          </cell>
        </row>
        <row r="18">
          <cell r="B18" t="str">
            <v>Argentina</v>
          </cell>
          <cell r="C18">
            <v>15467</v>
          </cell>
        </row>
        <row r="19">
          <cell r="B19" t="str">
            <v>France</v>
          </cell>
          <cell r="C19">
            <v>13852</v>
          </cell>
        </row>
        <row r="20">
          <cell r="B20" t="str">
            <v>Spain</v>
          </cell>
          <cell r="C20">
            <v>11256</v>
          </cell>
        </row>
        <row r="21">
          <cell r="B21" t="str">
            <v>Netherlands</v>
          </cell>
          <cell r="C21">
            <v>10124</v>
          </cell>
        </row>
        <row r="22">
          <cell r="B22" t="str">
            <v>Organization (.org)</v>
          </cell>
          <cell r="C22">
            <v>6004</v>
          </cell>
        </row>
        <row r="23">
          <cell r="B23" t="str">
            <v>Mexico</v>
          </cell>
          <cell r="C23">
            <v>11663</v>
          </cell>
        </row>
      </sheetData>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dimension ref="A1:C7"/>
  <sheetViews>
    <sheetView workbookViewId="0"/>
  </sheetViews>
  <sheetFormatPr defaultColWidth="11.42578125" defaultRowHeight="12.75"/>
  <cols>
    <col min="1" max="1" width="122.7109375" customWidth="1"/>
    <col min="2" max="2" width="8.140625" customWidth="1"/>
    <col min="3" max="3" width="0.140625" hidden="1" customWidth="1"/>
  </cols>
  <sheetData>
    <row r="1" spans="1:1" ht="264.95" customHeight="1">
      <c r="A1" s="422" t="s">
        <v>506</v>
      </c>
    </row>
    <row r="2" spans="1:1" ht="33.950000000000003" customHeight="1">
      <c r="A2" s="71"/>
    </row>
    <row r="3" spans="1:1" s="279" customFormat="1" ht="131.25" customHeight="1">
      <c r="A3" s="102" t="s">
        <v>313</v>
      </c>
    </row>
    <row r="7" spans="1:1">
      <c r="A7" s="101"/>
    </row>
  </sheetData>
  <phoneticPr fontId="2" type="noConversion"/>
  <pageMargins left="0.75" right="0.75" top="1" bottom="1" header="0.5" footer="0.5"/>
  <pageSetup orientation="landscape" horizontalDpi="4294967292" verticalDpi="4294967292" r:id="rId1"/>
  <headerFooter alignWithMargins="0"/>
</worksheet>
</file>

<file path=xl/worksheets/sheet10.xml><?xml version="1.0" encoding="utf-8"?>
<worksheet xmlns="http://schemas.openxmlformats.org/spreadsheetml/2006/main" xmlns:r="http://schemas.openxmlformats.org/officeDocument/2006/relationships">
  <sheetPr codeName="Sheet9"/>
  <dimension ref="A1:AK202"/>
  <sheetViews>
    <sheetView zoomScale="85" zoomScaleNormal="85" workbookViewId="0">
      <selection activeCell="E11" sqref="E11"/>
    </sheetView>
  </sheetViews>
  <sheetFormatPr defaultColWidth="8.85546875" defaultRowHeight="12.75"/>
  <cols>
    <col min="1" max="1" width="12.7109375" style="124" customWidth="1"/>
    <col min="2" max="9" width="13.42578125" style="124" customWidth="1"/>
    <col min="10" max="10" width="13.85546875" style="124" customWidth="1"/>
    <col min="11" max="19" width="13.42578125" style="124" customWidth="1"/>
    <col min="20" max="21" width="13.42578125" style="125" customWidth="1"/>
    <col min="22" max="25" width="4.7109375" style="125" customWidth="1"/>
    <col min="26" max="26" width="13.28515625" style="450" customWidth="1"/>
    <col min="27" max="27" width="4.7109375" style="125" customWidth="1"/>
    <col min="28" max="28" width="9" style="125" bestFit="1" customWidth="1"/>
    <col min="29" max="29" width="10.28515625" style="125" customWidth="1"/>
    <col min="30" max="16384" width="8.85546875" style="125"/>
  </cols>
  <sheetData>
    <row r="1" spans="1:34" ht="41.25" customHeight="1">
      <c r="A1" s="536" t="s">
        <v>624</v>
      </c>
      <c r="B1" s="536"/>
      <c r="C1" s="536"/>
      <c r="D1" s="536"/>
      <c r="E1" s="536"/>
      <c r="F1" s="536"/>
      <c r="G1" s="536"/>
    </row>
    <row r="2" spans="1:34" ht="12.75" customHeight="1">
      <c r="A2" s="126"/>
      <c r="B2" s="127"/>
      <c r="C2" s="127"/>
      <c r="D2" s="127"/>
      <c r="E2" s="127"/>
      <c r="F2" s="127"/>
      <c r="G2" s="127"/>
      <c r="H2" s="127"/>
      <c r="I2" s="127"/>
      <c r="J2" s="127"/>
      <c r="K2" s="127"/>
      <c r="L2" s="127"/>
      <c r="M2" s="127"/>
      <c r="N2" s="127"/>
    </row>
    <row r="3" spans="1:34" s="129" customFormat="1">
      <c r="A3" s="124"/>
      <c r="B3" s="128"/>
      <c r="C3" s="128"/>
      <c r="D3" s="128"/>
      <c r="E3" s="128"/>
      <c r="F3" s="128"/>
      <c r="G3" s="128"/>
      <c r="H3" s="128"/>
      <c r="I3" s="128"/>
      <c r="J3" s="128"/>
      <c r="K3" s="128"/>
      <c r="L3" s="128"/>
      <c r="M3" s="128"/>
      <c r="N3" s="128"/>
      <c r="O3" s="128"/>
      <c r="P3" s="128"/>
      <c r="Q3" s="128"/>
      <c r="R3" s="128"/>
      <c r="S3" s="128"/>
      <c r="T3" s="128"/>
      <c r="U3" s="128"/>
      <c r="V3" s="128"/>
      <c r="W3" s="128"/>
      <c r="X3" s="128"/>
      <c r="Y3" s="128"/>
      <c r="Z3" s="148"/>
      <c r="AA3" s="128"/>
      <c r="AB3" s="128"/>
      <c r="AC3" s="128"/>
      <c r="AD3" s="128"/>
      <c r="AE3" s="128"/>
      <c r="AF3" s="128"/>
      <c r="AG3" s="128"/>
      <c r="AH3" s="128"/>
    </row>
    <row r="4" spans="1:34" s="129" customFormat="1">
      <c r="A4" s="124"/>
      <c r="B4" s="128"/>
      <c r="C4" s="128"/>
      <c r="D4" s="128"/>
      <c r="E4" s="128"/>
      <c r="F4" s="128"/>
      <c r="G4" s="128"/>
      <c r="H4" s="128"/>
      <c r="I4" s="128"/>
      <c r="J4" s="128"/>
      <c r="K4" s="128"/>
      <c r="L4" s="128"/>
      <c r="M4" s="128"/>
      <c r="N4" s="128"/>
      <c r="O4" s="128"/>
      <c r="P4" s="128"/>
      <c r="Q4" s="128"/>
      <c r="R4" s="128"/>
      <c r="S4" s="128"/>
      <c r="T4" s="128"/>
      <c r="U4" s="128"/>
      <c r="V4" s="128"/>
      <c r="W4" s="128"/>
      <c r="X4" s="128"/>
      <c r="Y4" s="128"/>
      <c r="Z4" s="148"/>
      <c r="AA4" s="128"/>
      <c r="AB4" s="128"/>
      <c r="AC4" s="128"/>
      <c r="AD4" s="128"/>
      <c r="AE4" s="128"/>
      <c r="AF4" s="128"/>
      <c r="AG4" s="128"/>
      <c r="AH4" s="128"/>
    </row>
    <row r="5" spans="1:34" s="129" customFormat="1">
      <c r="A5" s="124"/>
      <c r="B5" s="128"/>
      <c r="C5" s="128"/>
      <c r="D5" s="128"/>
      <c r="E5" s="128"/>
      <c r="F5" s="128"/>
      <c r="G5" s="128"/>
      <c r="H5" s="128"/>
      <c r="I5" s="128"/>
      <c r="J5" s="128"/>
      <c r="K5" s="128"/>
      <c r="L5" s="128"/>
      <c r="M5" s="128"/>
      <c r="N5" s="128"/>
      <c r="O5" s="128"/>
      <c r="P5" s="128"/>
      <c r="Q5" s="128"/>
      <c r="R5" s="128"/>
      <c r="S5" s="128"/>
      <c r="T5" s="128"/>
      <c r="U5" s="128"/>
      <c r="V5" s="128"/>
      <c r="W5" s="128"/>
      <c r="X5" s="128"/>
      <c r="Y5" s="128"/>
      <c r="Z5" s="148"/>
      <c r="AA5" s="128"/>
      <c r="AB5" s="128"/>
      <c r="AC5" s="128"/>
      <c r="AD5" s="128"/>
      <c r="AE5" s="128"/>
      <c r="AF5" s="128"/>
      <c r="AG5" s="128"/>
      <c r="AH5" s="128"/>
    </row>
    <row r="6" spans="1:34" s="129" customFormat="1">
      <c r="A6" s="124"/>
      <c r="B6" s="128"/>
      <c r="C6" s="128"/>
      <c r="D6" s="128"/>
      <c r="E6" s="128"/>
      <c r="F6" s="128"/>
      <c r="G6" s="128"/>
      <c r="H6" s="128"/>
      <c r="I6" s="128"/>
      <c r="J6" s="128"/>
      <c r="K6" s="128"/>
      <c r="L6" s="128"/>
      <c r="M6" s="128"/>
      <c r="N6" s="128"/>
      <c r="O6" s="128"/>
      <c r="P6" s="128"/>
      <c r="Q6" s="128"/>
      <c r="R6" s="128"/>
      <c r="S6" s="128"/>
      <c r="T6" s="128"/>
      <c r="U6" s="128"/>
      <c r="V6" s="128"/>
      <c r="W6" s="128"/>
      <c r="X6" s="128"/>
      <c r="Y6" s="128"/>
      <c r="Z6" s="148"/>
      <c r="AA6" s="128"/>
      <c r="AB6" s="128"/>
      <c r="AC6" s="128"/>
      <c r="AD6" s="128"/>
      <c r="AE6" s="128"/>
      <c r="AF6" s="128"/>
      <c r="AG6" s="128"/>
      <c r="AH6" s="128"/>
    </row>
    <row r="7" spans="1:34" s="129" customFormat="1">
      <c r="A7" s="124"/>
      <c r="B7" s="128"/>
      <c r="C7" s="128"/>
      <c r="D7" s="128"/>
      <c r="E7" s="128"/>
      <c r="F7" s="128"/>
      <c r="G7" s="128"/>
      <c r="H7" s="128"/>
      <c r="I7" s="128"/>
      <c r="J7" s="128"/>
      <c r="K7" s="128"/>
      <c r="L7" s="128"/>
      <c r="M7" s="128"/>
      <c r="N7" s="128"/>
      <c r="O7" s="128"/>
      <c r="P7" s="128"/>
      <c r="Q7" s="128"/>
      <c r="R7" s="128"/>
      <c r="S7" s="128"/>
      <c r="T7" s="128"/>
      <c r="U7" s="128"/>
      <c r="V7" s="128"/>
      <c r="W7" s="128"/>
      <c r="X7" s="128"/>
      <c r="Y7" s="128"/>
      <c r="Z7" s="148"/>
      <c r="AA7" s="128"/>
      <c r="AB7" s="128"/>
      <c r="AC7" s="128"/>
      <c r="AD7" s="128"/>
      <c r="AE7" s="128"/>
      <c r="AF7" s="128"/>
      <c r="AG7" s="128"/>
      <c r="AH7" s="128"/>
    </row>
    <row r="8" spans="1:34" s="129" customFormat="1">
      <c r="A8" s="130"/>
      <c r="B8" s="128"/>
      <c r="C8" s="128"/>
      <c r="D8" s="128"/>
      <c r="E8" s="128"/>
      <c r="F8" s="128"/>
      <c r="G8" s="128"/>
      <c r="H8" s="128"/>
      <c r="I8" s="128"/>
      <c r="J8" s="128"/>
      <c r="K8" s="128"/>
      <c r="L8" s="128"/>
      <c r="M8" s="128"/>
      <c r="N8" s="128"/>
      <c r="O8" s="128"/>
      <c r="P8" s="128"/>
      <c r="Q8" s="128"/>
      <c r="R8" s="128"/>
      <c r="S8" s="128"/>
      <c r="T8" s="128"/>
      <c r="U8" s="128"/>
      <c r="V8" s="128"/>
      <c r="W8" s="128"/>
      <c r="X8" s="128"/>
      <c r="Y8" s="128"/>
      <c r="Z8" s="148"/>
      <c r="AA8" s="128"/>
      <c r="AB8" s="128"/>
      <c r="AC8" s="128"/>
      <c r="AD8" s="128"/>
      <c r="AE8" s="128"/>
      <c r="AF8" s="128"/>
      <c r="AG8" s="128"/>
      <c r="AH8" s="128"/>
    </row>
    <row r="9" spans="1:34" s="129" customFormat="1">
      <c r="A9" s="130"/>
      <c r="B9" s="128"/>
      <c r="C9" s="128"/>
      <c r="D9" s="128"/>
      <c r="E9" s="128"/>
      <c r="F9" s="128"/>
      <c r="G9" s="128"/>
      <c r="H9" s="128"/>
      <c r="I9" s="128"/>
      <c r="J9" s="128"/>
      <c r="K9" s="128"/>
      <c r="L9" s="128"/>
      <c r="M9" s="128"/>
      <c r="N9" s="128"/>
      <c r="O9" s="128"/>
      <c r="P9" s="128"/>
      <c r="Q9" s="128"/>
      <c r="R9" s="128"/>
      <c r="S9" s="128"/>
      <c r="T9" s="128"/>
      <c r="U9" s="128"/>
      <c r="V9" s="128"/>
      <c r="W9" s="128"/>
      <c r="X9" s="128"/>
      <c r="Y9" s="128"/>
      <c r="Z9" s="148"/>
      <c r="AA9" s="128"/>
      <c r="AB9" s="128"/>
      <c r="AC9" s="128"/>
      <c r="AD9" s="128"/>
      <c r="AE9" s="128"/>
      <c r="AF9" s="128"/>
      <c r="AG9" s="128"/>
      <c r="AH9" s="128"/>
    </row>
    <row r="10" spans="1:34" s="129" customFormat="1" ht="20.100000000000001" customHeight="1">
      <c r="A10" s="130"/>
      <c r="B10" s="128"/>
      <c r="C10" s="128"/>
      <c r="D10" s="128"/>
      <c r="E10" s="128"/>
      <c r="F10" s="128"/>
      <c r="G10" s="128"/>
      <c r="H10" s="128"/>
      <c r="I10" s="128"/>
      <c r="J10" s="128"/>
      <c r="K10" s="128"/>
      <c r="L10" s="128"/>
      <c r="M10" s="128"/>
      <c r="N10" s="128"/>
      <c r="O10" s="128"/>
      <c r="P10" s="128"/>
      <c r="Q10" s="128"/>
      <c r="R10" s="128"/>
      <c r="S10" s="128"/>
      <c r="T10" s="128"/>
      <c r="U10" s="128"/>
      <c r="V10" s="128"/>
      <c r="W10" s="128"/>
      <c r="X10" s="128"/>
      <c r="Y10" s="128"/>
      <c r="Z10" s="148"/>
      <c r="AA10" s="128"/>
      <c r="AB10" s="128"/>
      <c r="AC10" s="128"/>
      <c r="AD10" s="128"/>
      <c r="AE10" s="128"/>
      <c r="AF10" s="128"/>
      <c r="AG10" s="128"/>
      <c r="AH10" s="128"/>
    </row>
    <row r="11" spans="1:34" s="129" customFormat="1">
      <c r="A11" s="130"/>
      <c r="B11" s="128"/>
      <c r="C11" s="128"/>
      <c r="D11" s="128"/>
      <c r="E11" s="128"/>
      <c r="F11" s="128"/>
      <c r="G11" s="128"/>
      <c r="H11" s="128"/>
      <c r="I11" s="128"/>
      <c r="J11" s="128"/>
      <c r="K11" s="128"/>
      <c r="L11" s="128"/>
      <c r="M11" s="128"/>
      <c r="N11" s="128"/>
      <c r="O11" s="128"/>
      <c r="P11" s="128"/>
      <c r="Q11" s="128"/>
      <c r="R11" s="128"/>
      <c r="S11" s="128"/>
      <c r="T11" s="128"/>
      <c r="U11" s="128"/>
      <c r="V11" s="128"/>
      <c r="W11" s="128"/>
      <c r="X11" s="128"/>
      <c r="Y11" s="128"/>
      <c r="Z11" s="148"/>
      <c r="AA11" s="128"/>
      <c r="AB11" s="128"/>
      <c r="AC11" s="128"/>
      <c r="AD11" s="128"/>
      <c r="AE11" s="128"/>
      <c r="AF11" s="128"/>
      <c r="AG11" s="128"/>
      <c r="AH11" s="128"/>
    </row>
    <row r="12" spans="1:34" s="129" customFormat="1">
      <c r="A12" s="130"/>
      <c r="B12" s="128"/>
      <c r="C12" s="128"/>
      <c r="D12" s="128"/>
      <c r="E12" s="128"/>
      <c r="F12" s="128"/>
      <c r="G12" s="128"/>
      <c r="H12" s="128"/>
      <c r="I12" s="128"/>
      <c r="J12" s="128"/>
      <c r="K12" s="128"/>
      <c r="L12" s="128"/>
      <c r="M12" s="128"/>
      <c r="N12" s="128"/>
      <c r="O12" s="128"/>
      <c r="P12" s="128"/>
      <c r="Q12" s="128"/>
      <c r="R12" s="128"/>
      <c r="S12" s="128"/>
      <c r="T12" s="128"/>
      <c r="U12" s="128"/>
      <c r="V12" s="128"/>
      <c r="W12" s="128"/>
      <c r="X12" s="128"/>
      <c r="Y12" s="128"/>
      <c r="Z12" s="148"/>
      <c r="AA12" s="128"/>
      <c r="AB12" s="128"/>
      <c r="AC12" s="128"/>
      <c r="AD12" s="128"/>
      <c r="AE12" s="128"/>
      <c r="AF12" s="128"/>
      <c r="AG12" s="128"/>
      <c r="AH12" s="128"/>
    </row>
    <row r="13" spans="1:34" s="129" customFormat="1" ht="30.75" customHeight="1">
      <c r="A13" s="540" t="s">
        <v>625</v>
      </c>
      <c r="B13" s="541"/>
      <c r="C13" s="541"/>
      <c r="D13" s="541"/>
      <c r="E13" s="128"/>
      <c r="F13" s="128"/>
      <c r="G13" s="128"/>
      <c r="H13" s="128"/>
      <c r="I13" s="128"/>
      <c r="J13" s="128"/>
      <c r="K13" s="128"/>
      <c r="L13" s="128"/>
      <c r="M13" s="128"/>
      <c r="N13" s="128"/>
      <c r="O13" s="128"/>
      <c r="P13" s="128"/>
      <c r="Q13" s="128"/>
      <c r="R13" s="128"/>
      <c r="S13" s="128"/>
      <c r="T13" s="128"/>
      <c r="U13" s="128"/>
      <c r="V13" s="128"/>
      <c r="W13" s="128"/>
      <c r="X13" s="128"/>
      <c r="Y13" s="128"/>
      <c r="Z13" s="148"/>
      <c r="AA13" s="128"/>
      <c r="AB13" s="128"/>
      <c r="AC13" s="128"/>
      <c r="AD13" s="128"/>
      <c r="AE13" s="128"/>
      <c r="AF13" s="128"/>
      <c r="AG13" s="128"/>
      <c r="AH13" s="128"/>
    </row>
    <row r="14" spans="1:34" s="129" customFormat="1" ht="11.25" customHeight="1">
      <c r="A14" s="131"/>
      <c r="B14" s="131"/>
      <c r="C14" s="131"/>
      <c r="D14" s="128"/>
      <c r="E14" s="128"/>
      <c r="F14" s="128"/>
      <c r="G14" s="128"/>
      <c r="H14" s="128"/>
      <c r="I14" s="128"/>
      <c r="J14" s="128"/>
      <c r="K14" s="128"/>
      <c r="L14" s="128"/>
      <c r="M14" s="128"/>
      <c r="N14" s="128"/>
      <c r="O14" s="128"/>
      <c r="P14" s="128"/>
      <c r="Q14" s="128"/>
      <c r="R14" s="128"/>
      <c r="S14" s="128"/>
      <c r="T14" s="128"/>
      <c r="U14" s="128"/>
      <c r="V14" s="128"/>
      <c r="W14" s="128"/>
      <c r="X14" s="128"/>
      <c r="Y14" s="128"/>
      <c r="Z14" s="148"/>
      <c r="AA14" s="128"/>
      <c r="AB14" s="128"/>
      <c r="AC14" s="128"/>
      <c r="AD14" s="128"/>
      <c r="AE14" s="128"/>
      <c r="AF14" s="128"/>
      <c r="AG14" s="128"/>
      <c r="AH14" s="128"/>
    </row>
    <row r="15" spans="1:34" s="129" customFormat="1" ht="17.25" customHeight="1">
      <c r="A15" s="389" t="s">
        <v>477</v>
      </c>
      <c r="B15" s="131"/>
      <c r="C15" s="131"/>
      <c r="D15" s="128"/>
      <c r="E15" s="128"/>
      <c r="F15" s="128"/>
      <c r="G15" s="128"/>
      <c r="H15" s="128"/>
      <c r="I15" s="128"/>
      <c r="J15" s="128"/>
      <c r="K15" s="128"/>
      <c r="L15" s="128"/>
      <c r="M15" s="128"/>
      <c r="N15" s="128"/>
      <c r="O15" s="128"/>
      <c r="P15" s="128"/>
      <c r="Q15" s="128"/>
      <c r="R15" s="128"/>
      <c r="S15" s="128"/>
      <c r="T15" s="128"/>
      <c r="U15" s="128"/>
      <c r="V15" s="128"/>
      <c r="W15" s="128"/>
      <c r="X15" s="128"/>
      <c r="Y15" s="128"/>
      <c r="Z15" s="148"/>
      <c r="AA15" s="128"/>
      <c r="AB15" s="128"/>
      <c r="AC15" s="128"/>
      <c r="AD15" s="128"/>
      <c r="AE15" s="128"/>
      <c r="AF15" s="128"/>
      <c r="AG15" s="128"/>
      <c r="AH15" s="128"/>
    </row>
    <row r="16" spans="1:34" s="129" customFormat="1" ht="12" customHeight="1">
      <c r="A16" s="131"/>
      <c r="B16" s="131"/>
      <c r="C16" s="131"/>
      <c r="D16" s="128"/>
      <c r="E16" s="128"/>
      <c r="F16" s="128"/>
      <c r="G16" s="128"/>
      <c r="H16" s="128"/>
      <c r="I16" s="128"/>
      <c r="J16" s="128"/>
      <c r="K16" s="128"/>
      <c r="L16" s="128"/>
      <c r="M16" s="128"/>
      <c r="N16" s="128"/>
      <c r="O16" s="128"/>
      <c r="P16" s="128"/>
      <c r="Q16" s="128"/>
      <c r="R16" s="128"/>
      <c r="S16" s="128"/>
      <c r="T16" s="128"/>
      <c r="U16" s="128"/>
      <c r="V16" s="128"/>
      <c r="W16" s="128"/>
      <c r="X16" s="128"/>
      <c r="Y16" s="128"/>
      <c r="Z16" s="148"/>
      <c r="AA16" s="128"/>
      <c r="AB16" s="128"/>
      <c r="AC16" s="128"/>
      <c r="AD16" s="128"/>
      <c r="AE16" s="128"/>
      <c r="AF16" s="128"/>
      <c r="AG16" s="128"/>
      <c r="AH16" s="128"/>
    </row>
    <row r="17" spans="1:34" s="129" customFormat="1" ht="12" customHeight="1">
      <c r="A17" s="133"/>
      <c r="B17" s="128"/>
      <c r="C17" s="128"/>
      <c r="D17" s="128"/>
      <c r="E17" s="128"/>
      <c r="F17" s="128"/>
      <c r="G17" s="128"/>
      <c r="H17" s="128"/>
      <c r="I17" s="128"/>
      <c r="J17" s="128"/>
      <c r="K17" s="128"/>
      <c r="L17" s="128"/>
      <c r="M17" s="128"/>
      <c r="N17" s="128"/>
      <c r="O17" s="128"/>
      <c r="P17" s="128"/>
      <c r="Q17" s="128"/>
      <c r="R17" s="128"/>
      <c r="S17" s="128"/>
      <c r="T17" s="128"/>
      <c r="U17" s="128"/>
      <c r="V17" s="128"/>
      <c r="W17" s="128"/>
      <c r="X17" s="128"/>
      <c r="Y17" s="128"/>
      <c r="Z17" s="148"/>
      <c r="AA17" s="128"/>
      <c r="AB17" s="128"/>
      <c r="AC17" s="128"/>
      <c r="AD17" s="128"/>
      <c r="AE17" s="128"/>
      <c r="AF17" s="128"/>
      <c r="AG17" s="128"/>
      <c r="AH17" s="128"/>
    </row>
    <row r="18" spans="1:34" s="129" customFormat="1">
      <c r="A18" s="128" t="s">
        <v>80</v>
      </c>
      <c r="B18" s="128"/>
      <c r="C18" s="128"/>
      <c r="D18" s="128"/>
      <c r="E18" s="128"/>
      <c r="F18" s="128"/>
      <c r="G18" s="128"/>
      <c r="H18" s="128"/>
      <c r="I18" s="128"/>
      <c r="J18" s="128"/>
      <c r="K18" s="128"/>
      <c r="L18" s="128"/>
      <c r="M18" s="128"/>
      <c r="N18" s="128"/>
      <c r="O18" s="128"/>
      <c r="P18" s="128"/>
      <c r="Q18" s="128"/>
      <c r="R18" s="134"/>
      <c r="S18" s="134"/>
      <c r="T18" s="134"/>
      <c r="U18" s="134"/>
      <c r="V18" s="134"/>
      <c r="W18" s="134"/>
      <c r="X18" s="134"/>
      <c r="Y18" s="134"/>
      <c r="Z18" s="152"/>
      <c r="AA18" s="134"/>
      <c r="AB18" s="134"/>
      <c r="AC18" s="128"/>
      <c r="AD18" s="128"/>
      <c r="AE18" s="128"/>
      <c r="AF18" s="128"/>
      <c r="AG18" s="128"/>
      <c r="AH18" s="128"/>
    </row>
    <row r="19" spans="1:34" s="129" customFormat="1" ht="38.1" customHeight="1">
      <c r="A19" s="135" t="s">
        <v>626</v>
      </c>
      <c r="B19" s="470" t="s">
        <v>145</v>
      </c>
      <c r="C19" s="136" t="s">
        <v>73</v>
      </c>
      <c r="D19" s="136" t="s">
        <v>231</v>
      </c>
      <c r="E19" s="136" t="s">
        <v>132</v>
      </c>
      <c r="F19" s="136" t="s">
        <v>133</v>
      </c>
      <c r="G19" s="136" t="s">
        <v>99</v>
      </c>
      <c r="H19" s="322" t="s">
        <v>100</v>
      </c>
      <c r="I19" s="136" t="s">
        <v>101</v>
      </c>
      <c r="J19" s="136" t="s">
        <v>121</v>
      </c>
      <c r="K19" s="136" t="s">
        <v>106</v>
      </c>
      <c r="L19" s="136" t="s">
        <v>161</v>
      </c>
      <c r="M19" s="136" t="s">
        <v>107</v>
      </c>
      <c r="N19" s="137" t="s">
        <v>177</v>
      </c>
      <c r="O19" s="128"/>
      <c r="P19" s="128"/>
      <c r="Q19" s="128"/>
      <c r="R19" s="128"/>
      <c r="S19" s="134"/>
      <c r="T19" s="138"/>
      <c r="U19" s="138"/>
      <c r="V19" s="138"/>
      <c r="W19" s="138"/>
      <c r="X19" s="138"/>
      <c r="Y19" s="138"/>
      <c r="Z19" s="451"/>
      <c r="AA19" s="138"/>
      <c r="AB19" s="134"/>
      <c r="AC19" s="128"/>
      <c r="AD19" s="128"/>
      <c r="AE19" s="128"/>
      <c r="AF19" s="128"/>
      <c r="AG19" s="128"/>
      <c r="AH19" s="128"/>
    </row>
    <row r="20" spans="1:34" s="129" customFormat="1" ht="27" customHeight="1">
      <c r="A20" s="142" t="s">
        <v>224</v>
      </c>
      <c r="B20" s="139">
        <f t="shared" ref="B20:M20" si="0">B37/1000000</f>
        <v>10.626249</v>
      </c>
      <c r="C20" s="139">
        <f t="shared" si="0"/>
        <v>0.846248</v>
      </c>
      <c r="D20" s="139">
        <f t="shared" si="0"/>
        <v>120.025964</v>
      </c>
      <c r="E20" s="139">
        <f t="shared" si="0"/>
        <v>168.67674700000001</v>
      </c>
      <c r="F20" s="139">
        <f t="shared" si="0"/>
        <v>0.79108500000000004</v>
      </c>
      <c r="G20" s="139">
        <f t="shared" si="0"/>
        <v>70.588599000000002</v>
      </c>
      <c r="H20" s="139">
        <f t="shared" si="0"/>
        <v>95.246110000000002</v>
      </c>
      <c r="I20" s="139">
        <f t="shared" si="0"/>
        <v>24.339347</v>
      </c>
      <c r="J20" s="139">
        <f>J37/1000000</f>
        <v>16.768246000000001</v>
      </c>
      <c r="K20" s="139">
        <f t="shared" si="0"/>
        <v>6.7061929999999998</v>
      </c>
      <c r="L20" s="139">
        <f t="shared" si="0"/>
        <v>54.068233999999997</v>
      </c>
      <c r="M20" s="139">
        <f t="shared" si="0"/>
        <v>1.5993269999999999</v>
      </c>
      <c r="N20" s="139">
        <f>SUM(B20:M20)</f>
        <v>570.28234899999995</v>
      </c>
      <c r="O20" s="140"/>
      <c r="P20" s="140"/>
      <c r="Q20" s="140"/>
      <c r="R20" s="140"/>
      <c r="S20" s="141"/>
      <c r="T20" s="141"/>
      <c r="U20" s="141"/>
      <c r="V20" s="141"/>
      <c r="W20" s="141"/>
      <c r="X20" s="141"/>
      <c r="Y20" s="141"/>
      <c r="Z20" s="152"/>
      <c r="AA20" s="141"/>
      <c r="AB20" s="134"/>
      <c r="AC20" s="128"/>
      <c r="AD20" s="128"/>
      <c r="AE20" s="128"/>
      <c r="AF20" s="128"/>
      <c r="AG20" s="128"/>
      <c r="AH20" s="128"/>
    </row>
    <row r="21" spans="1:34" s="129" customFormat="1">
      <c r="A21" s="128"/>
      <c r="B21" s="128"/>
      <c r="C21" s="128"/>
      <c r="D21" s="128"/>
      <c r="E21" s="128"/>
      <c r="F21" s="128"/>
      <c r="G21" s="128"/>
      <c r="H21" s="128"/>
      <c r="I21" s="128"/>
      <c r="J21" s="128"/>
      <c r="K21" s="128"/>
      <c r="L21" s="128"/>
      <c r="M21" s="128"/>
      <c r="N21" s="128"/>
      <c r="O21" s="128"/>
      <c r="P21" s="128"/>
      <c r="Q21" s="128"/>
      <c r="R21" s="128"/>
      <c r="S21" s="128"/>
      <c r="T21" s="128"/>
      <c r="U21" s="128"/>
      <c r="V21" s="128"/>
      <c r="W21" s="128"/>
      <c r="X21" s="128"/>
      <c r="Y21" s="128"/>
      <c r="Z21" s="148"/>
      <c r="AA21" s="128"/>
      <c r="AB21" s="128"/>
      <c r="AC21" s="128"/>
      <c r="AD21" s="128"/>
      <c r="AE21" s="128"/>
      <c r="AF21" s="128"/>
      <c r="AG21" s="128"/>
      <c r="AH21" s="128"/>
    </row>
    <row r="22" spans="1:34" s="129" customFormat="1" ht="6" customHeight="1">
      <c r="A22" s="128"/>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48"/>
      <c r="AA22" s="128"/>
      <c r="AB22" s="128"/>
      <c r="AC22" s="128"/>
      <c r="AD22" s="128"/>
      <c r="AE22" s="128"/>
      <c r="AF22" s="128"/>
      <c r="AG22" s="128"/>
      <c r="AH22" s="128"/>
    </row>
    <row r="23" spans="1:34">
      <c r="A23" s="128" t="s">
        <v>79</v>
      </c>
      <c r="B23" s="128"/>
      <c r="C23" s="128"/>
      <c r="D23" s="128"/>
      <c r="E23" s="128"/>
      <c r="F23" s="128"/>
      <c r="G23" s="128"/>
      <c r="H23" s="128"/>
      <c r="I23" s="128"/>
      <c r="J23" s="128"/>
      <c r="K23" s="128"/>
      <c r="L23" s="128"/>
      <c r="M23" s="128"/>
      <c r="N23" s="128"/>
      <c r="O23" s="128"/>
      <c r="P23" s="128"/>
      <c r="Q23" s="128"/>
      <c r="R23" s="128"/>
      <c r="S23" s="128"/>
      <c r="T23" s="128"/>
      <c r="U23" s="128"/>
      <c r="V23" s="128"/>
      <c r="W23" s="128"/>
      <c r="X23" s="128"/>
      <c r="Y23" s="128"/>
      <c r="Z23" s="148"/>
      <c r="AA23" s="128"/>
      <c r="AB23" s="128"/>
      <c r="AC23" s="128"/>
      <c r="AD23" s="128"/>
      <c r="AE23" s="128"/>
      <c r="AF23" s="128"/>
      <c r="AG23" s="128"/>
      <c r="AH23" s="128"/>
    </row>
    <row r="24" spans="1:34" s="129" customFormat="1" ht="25.5">
      <c r="A24" s="143" t="s">
        <v>170</v>
      </c>
      <c r="B24" s="470" t="s">
        <v>145</v>
      </c>
      <c r="C24" s="136" t="s">
        <v>73</v>
      </c>
      <c r="D24" s="136" t="s">
        <v>231</v>
      </c>
      <c r="E24" s="136" t="s">
        <v>132</v>
      </c>
      <c r="F24" s="136" t="s">
        <v>133</v>
      </c>
      <c r="G24" s="137" t="s">
        <v>160</v>
      </c>
      <c r="H24" s="321" t="s">
        <v>100</v>
      </c>
      <c r="I24" s="137" t="s">
        <v>101</v>
      </c>
      <c r="J24" s="137" t="s">
        <v>121</v>
      </c>
      <c r="K24" s="137" t="s">
        <v>106</v>
      </c>
      <c r="L24" s="137" t="s">
        <v>161</v>
      </c>
      <c r="M24" s="137" t="s">
        <v>107</v>
      </c>
      <c r="N24" s="137" t="s">
        <v>177</v>
      </c>
      <c r="O24" s="128"/>
      <c r="P24" s="128"/>
      <c r="Q24" s="128"/>
      <c r="R24" s="128"/>
      <c r="S24" s="128"/>
      <c r="T24" s="128"/>
      <c r="U24" s="128"/>
      <c r="V24" s="128"/>
      <c r="W24" s="128"/>
      <c r="X24" s="128"/>
      <c r="Y24" s="128"/>
      <c r="Z24" s="148"/>
      <c r="AA24" s="128"/>
      <c r="AB24" s="128"/>
      <c r="AC24" s="128"/>
      <c r="AD24" s="128"/>
      <c r="AE24" s="128"/>
      <c r="AF24" s="128"/>
      <c r="AG24" s="128"/>
      <c r="AH24" s="128"/>
    </row>
    <row r="25" spans="1:34" s="129" customFormat="1" ht="12" customHeight="1">
      <c r="A25" s="137" t="s">
        <v>415</v>
      </c>
      <c r="B25" s="145">
        <f>F41+G41+H41</f>
        <v>1022974</v>
      </c>
      <c r="C25" s="145">
        <f>B41</f>
        <v>86271</v>
      </c>
      <c r="D25" s="145">
        <f t="shared" ref="D25:F25" si="1">C41</f>
        <v>9719063</v>
      </c>
      <c r="E25" s="145">
        <f t="shared" si="1"/>
        <v>13856334</v>
      </c>
      <c r="F25" s="145">
        <f t="shared" si="1"/>
        <v>111058</v>
      </c>
      <c r="G25" s="145">
        <f>I41+J41+K41+L41</f>
        <v>3837539</v>
      </c>
      <c r="H25" s="145">
        <f t="shared" ref="H25:H36" si="2">M41</f>
        <v>4814026</v>
      </c>
      <c r="I25" s="145">
        <f>N41+O41+P41</f>
        <v>2057143</v>
      </c>
      <c r="J25" s="145">
        <f>Q41</f>
        <v>1605172</v>
      </c>
      <c r="K25" s="145">
        <f>R41</f>
        <v>526491</v>
      </c>
      <c r="L25" s="145">
        <f>S41</f>
        <v>5920511</v>
      </c>
      <c r="M25" s="145">
        <f t="shared" ref="M25:M36" si="3">T41</f>
        <v>210520</v>
      </c>
      <c r="N25" s="145">
        <f t="shared" ref="N25:N37" si="4">SUM(B25:M25)</f>
        <v>43767102</v>
      </c>
      <c r="O25" s="128"/>
      <c r="P25" s="146"/>
      <c r="Q25" s="146"/>
      <c r="R25" s="128"/>
      <c r="S25" s="128"/>
      <c r="T25" s="128"/>
      <c r="U25" s="128"/>
      <c r="V25" s="128"/>
      <c r="W25" s="128"/>
      <c r="X25" s="128"/>
      <c r="Y25" s="128"/>
      <c r="Z25" s="148"/>
      <c r="AA25" s="128"/>
      <c r="AB25" s="128"/>
      <c r="AC25" s="128"/>
      <c r="AD25" s="128"/>
      <c r="AE25" s="128"/>
      <c r="AF25" s="128"/>
      <c r="AG25" s="128"/>
      <c r="AH25" s="128"/>
    </row>
    <row r="26" spans="1:34" s="129" customFormat="1">
      <c r="A26" s="137" t="s">
        <v>416</v>
      </c>
      <c r="B26" s="145">
        <f t="shared" ref="B26:B36" si="5">F42+G42+H42</f>
        <v>783254</v>
      </c>
      <c r="C26" s="145">
        <f t="shared" ref="C26:F26" si="6">B42</f>
        <v>72801</v>
      </c>
      <c r="D26" s="145">
        <f t="shared" si="6"/>
        <v>9048387</v>
      </c>
      <c r="E26" s="145">
        <f t="shared" si="6"/>
        <v>11900869</v>
      </c>
      <c r="F26" s="145">
        <f t="shared" si="6"/>
        <v>106449</v>
      </c>
      <c r="G26" s="145">
        <f t="shared" ref="G26:G36" si="7">I42+J42+K42+L42</f>
        <v>5596415</v>
      </c>
      <c r="H26" s="145">
        <f t="shared" si="2"/>
        <v>5751496</v>
      </c>
      <c r="I26" s="145">
        <f t="shared" ref="I26:I36" si="8">N42+O42+P42</f>
        <v>1975392</v>
      </c>
      <c r="J26" s="145">
        <f t="shared" ref="J26:J36" si="9">Q42</f>
        <v>1514258</v>
      </c>
      <c r="K26" s="145">
        <f t="shared" ref="K26:K36" si="10">R42</f>
        <v>657021</v>
      </c>
      <c r="L26" s="145">
        <f t="shared" ref="L26:L36" si="11">S42</f>
        <v>4762126</v>
      </c>
      <c r="M26" s="145">
        <f t="shared" si="3"/>
        <v>198144</v>
      </c>
      <c r="N26" s="145">
        <f t="shared" si="4"/>
        <v>42366612</v>
      </c>
      <c r="O26" s="128"/>
      <c r="P26" s="146"/>
      <c r="Q26" s="146"/>
      <c r="R26" s="128"/>
      <c r="S26" s="128"/>
      <c r="T26" s="128"/>
      <c r="U26" s="128"/>
      <c r="V26" s="128"/>
      <c r="W26" s="128"/>
      <c r="X26" s="128"/>
      <c r="Y26" s="128"/>
      <c r="Z26" s="148"/>
      <c r="AA26" s="128"/>
      <c r="AB26" s="128"/>
      <c r="AC26" s="128"/>
      <c r="AD26" s="128"/>
      <c r="AE26" s="128"/>
      <c r="AF26" s="128"/>
      <c r="AG26" s="128"/>
      <c r="AH26" s="128"/>
    </row>
    <row r="27" spans="1:34">
      <c r="A27" s="137" t="s">
        <v>417</v>
      </c>
      <c r="B27" s="145">
        <f t="shared" si="5"/>
        <v>822437</v>
      </c>
      <c r="C27" s="145">
        <f t="shared" ref="C27:F27" si="12">B43</f>
        <v>88848</v>
      </c>
      <c r="D27" s="145">
        <f t="shared" si="12"/>
        <v>7799194</v>
      </c>
      <c r="E27" s="145">
        <f t="shared" si="12"/>
        <v>11153679</v>
      </c>
      <c r="F27" s="145">
        <f t="shared" si="12"/>
        <v>52334</v>
      </c>
      <c r="G27" s="145">
        <f t="shared" si="7"/>
        <v>6919152</v>
      </c>
      <c r="H27" s="145">
        <f t="shared" si="2"/>
        <v>4625440</v>
      </c>
      <c r="I27" s="145">
        <f t="shared" si="8"/>
        <v>1570989</v>
      </c>
      <c r="J27" s="145">
        <f t="shared" si="9"/>
        <v>1322020</v>
      </c>
      <c r="K27" s="145">
        <f t="shared" si="10"/>
        <v>373749</v>
      </c>
      <c r="L27" s="145">
        <f t="shared" si="11"/>
        <v>4240627</v>
      </c>
      <c r="M27" s="145">
        <f t="shared" si="3"/>
        <v>125078</v>
      </c>
      <c r="N27" s="145">
        <f t="shared" si="4"/>
        <v>39093547</v>
      </c>
      <c r="O27" s="128"/>
      <c r="P27" s="146"/>
      <c r="Q27" s="146"/>
      <c r="R27" s="128"/>
      <c r="S27" s="128"/>
      <c r="T27" s="128"/>
      <c r="U27" s="128"/>
      <c r="V27" s="128"/>
      <c r="W27" s="128"/>
      <c r="X27" s="128"/>
      <c r="Y27" s="128"/>
      <c r="Z27" s="148"/>
      <c r="AA27" s="128"/>
      <c r="AB27" s="128"/>
      <c r="AC27" s="128"/>
      <c r="AD27" s="128"/>
      <c r="AE27" s="128"/>
      <c r="AF27" s="128"/>
      <c r="AG27" s="128"/>
      <c r="AH27" s="128"/>
    </row>
    <row r="28" spans="1:34" s="129" customFormat="1">
      <c r="A28" s="137" t="s">
        <v>406</v>
      </c>
      <c r="B28" s="145">
        <f t="shared" si="5"/>
        <v>785266</v>
      </c>
      <c r="C28" s="145">
        <f t="shared" ref="C28:F28" si="13">B44</f>
        <v>68086</v>
      </c>
      <c r="D28" s="145">
        <f t="shared" si="13"/>
        <v>7618243</v>
      </c>
      <c r="E28" s="145">
        <f t="shared" si="13"/>
        <v>15821724</v>
      </c>
      <c r="F28" s="145">
        <f t="shared" si="13"/>
        <v>76933</v>
      </c>
      <c r="G28" s="145">
        <f t="shared" si="7"/>
        <v>7658543</v>
      </c>
      <c r="H28" s="145">
        <f t="shared" si="2"/>
        <v>8578022</v>
      </c>
      <c r="I28" s="145">
        <f t="shared" si="8"/>
        <v>3108366</v>
      </c>
      <c r="J28" s="145">
        <f t="shared" si="9"/>
        <v>1713495</v>
      </c>
      <c r="K28" s="145">
        <f t="shared" si="10"/>
        <v>889794</v>
      </c>
      <c r="L28" s="145">
        <f t="shared" si="11"/>
        <v>4045575</v>
      </c>
      <c r="M28" s="145">
        <f t="shared" si="3"/>
        <v>109249</v>
      </c>
      <c r="N28" s="145">
        <f t="shared" si="4"/>
        <v>50473296</v>
      </c>
      <c r="O28" s="128"/>
      <c r="P28" s="146"/>
      <c r="Q28" s="146"/>
      <c r="R28" s="128"/>
      <c r="S28" s="128"/>
      <c r="T28" s="128"/>
      <c r="U28" s="128"/>
      <c r="V28" s="128"/>
      <c r="W28" s="128"/>
      <c r="X28" s="128"/>
      <c r="Y28" s="128"/>
      <c r="Z28" s="148"/>
      <c r="AA28" s="128"/>
      <c r="AB28" s="128"/>
      <c r="AC28" s="128"/>
      <c r="AD28" s="128"/>
      <c r="AE28" s="128"/>
      <c r="AF28" s="128"/>
      <c r="AG28" s="128"/>
      <c r="AH28" s="128"/>
    </row>
    <row r="29" spans="1:34">
      <c r="A29" s="137" t="s">
        <v>407</v>
      </c>
      <c r="B29" s="145">
        <f t="shared" si="5"/>
        <v>1166931</v>
      </c>
      <c r="C29" s="145">
        <f t="shared" ref="C29:F29" si="14">B45</f>
        <v>131609</v>
      </c>
      <c r="D29" s="145">
        <f t="shared" si="14"/>
        <v>8679946</v>
      </c>
      <c r="E29" s="145">
        <f t="shared" si="14"/>
        <v>13590715</v>
      </c>
      <c r="F29" s="145">
        <f t="shared" si="14"/>
        <v>39640</v>
      </c>
      <c r="G29" s="145">
        <f t="shared" si="7"/>
        <v>5548475</v>
      </c>
      <c r="H29" s="145">
        <f t="shared" si="2"/>
        <v>7244566</v>
      </c>
      <c r="I29" s="145">
        <f t="shared" si="8"/>
        <v>1898206</v>
      </c>
      <c r="J29" s="145">
        <f t="shared" si="9"/>
        <v>1199697</v>
      </c>
      <c r="K29" s="145">
        <f t="shared" si="10"/>
        <v>398739</v>
      </c>
      <c r="L29" s="145">
        <f t="shared" si="11"/>
        <v>4753344</v>
      </c>
      <c r="M29" s="145">
        <f t="shared" si="3"/>
        <v>127011</v>
      </c>
      <c r="N29" s="145">
        <f t="shared" si="4"/>
        <v>44778879</v>
      </c>
      <c r="O29" s="128"/>
      <c r="P29" s="146"/>
      <c r="Q29" s="146"/>
      <c r="R29" s="128"/>
      <c r="S29" s="128"/>
      <c r="T29" s="128"/>
      <c r="U29" s="128"/>
      <c r="V29" s="128"/>
      <c r="W29" s="128"/>
      <c r="X29" s="128"/>
      <c r="Y29" s="128"/>
      <c r="Z29" s="148"/>
      <c r="AA29" s="128"/>
      <c r="AB29" s="128"/>
      <c r="AC29" s="128"/>
      <c r="AD29" s="128"/>
      <c r="AE29" s="128"/>
      <c r="AF29" s="128"/>
      <c r="AG29" s="128"/>
      <c r="AH29" s="128"/>
    </row>
    <row r="30" spans="1:34">
      <c r="A30" s="137" t="s">
        <v>408</v>
      </c>
      <c r="B30" s="145">
        <f t="shared" si="5"/>
        <v>791835</v>
      </c>
      <c r="C30" s="145">
        <f t="shared" ref="C30:F30" si="15">B46</f>
        <v>77541</v>
      </c>
      <c r="D30" s="145">
        <f t="shared" si="15"/>
        <v>16543369</v>
      </c>
      <c r="E30" s="145">
        <f t="shared" si="15"/>
        <v>12864705</v>
      </c>
      <c r="F30" s="145">
        <f t="shared" si="15"/>
        <v>58146</v>
      </c>
      <c r="G30" s="145">
        <f t="shared" si="7"/>
        <v>7300211</v>
      </c>
      <c r="H30" s="145">
        <f t="shared" si="2"/>
        <v>10073264</v>
      </c>
      <c r="I30" s="145">
        <f t="shared" si="8"/>
        <v>2063757</v>
      </c>
      <c r="J30" s="145">
        <f t="shared" si="9"/>
        <v>1314486</v>
      </c>
      <c r="K30" s="145">
        <f t="shared" si="10"/>
        <v>303498</v>
      </c>
      <c r="L30" s="145">
        <f t="shared" si="11"/>
        <v>5690705</v>
      </c>
      <c r="M30" s="145">
        <f t="shared" si="3"/>
        <v>93436</v>
      </c>
      <c r="N30" s="145">
        <f t="shared" si="4"/>
        <v>57174953</v>
      </c>
      <c r="O30" s="128"/>
      <c r="P30" s="146"/>
      <c r="Q30" s="146"/>
      <c r="R30" s="128"/>
      <c r="S30" s="128"/>
      <c r="T30" s="128"/>
      <c r="U30" s="128"/>
      <c r="V30" s="128"/>
      <c r="W30" s="128"/>
      <c r="X30" s="128"/>
      <c r="Y30" s="128"/>
      <c r="Z30" s="148"/>
      <c r="AA30" s="128"/>
      <c r="AB30" s="128"/>
      <c r="AC30" s="128"/>
      <c r="AD30" s="128"/>
      <c r="AE30" s="128"/>
      <c r="AF30" s="128"/>
      <c r="AG30" s="128"/>
      <c r="AH30" s="128"/>
    </row>
    <row r="31" spans="1:34">
      <c r="A31" s="137" t="s">
        <v>409</v>
      </c>
      <c r="B31" s="145">
        <f t="shared" si="5"/>
        <v>1005812</v>
      </c>
      <c r="C31" s="145">
        <f t="shared" ref="C31:F31" si="16">B47</f>
        <v>34785</v>
      </c>
      <c r="D31" s="145">
        <f t="shared" si="16"/>
        <v>10423877</v>
      </c>
      <c r="E31" s="145">
        <f t="shared" si="16"/>
        <v>11640747</v>
      </c>
      <c r="F31" s="145">
        <f t="shared" si="16"/>
        <v>67858</v>
      </c>
      <c r="G31" s="145">
        <f t="shared" si="7"/>
        <v>5307691</v>
      </c>
      <c r="H31" s="145">
        <f t="shared" si="2"/>
        <v>9078102</v>
      </c>
      <c r="I31" s="145">
        <f t="shared" si="8"/>
        <v>1122497</v>
      </c>
      <c r="J31" s="145">
        <f t="shared" si="9"/>
        <v>1147354</v>
      </c>
      <c r="K31" s="145">
        <f t="shared" si="10"/>
        <v>373143</v>
      </c>
      <c r="L31" s="145">
        <f t="shared" si="11"/>
        <v>5774926</v>
      </c>
      <c r="M31" s="145">
        <f t="shared" si="3"/>
        <v>135700</v>
      </c>
      <c r="N31" s="145">
        <f t="shared" si="4"/>
        <v>46112492</v>
      </c>
      <c r="O31" s="128"/>
      <c r="P31" s="146"/>
      <c r="Q31" s="146"/>
      <c r="R31" s="128"/>
      <c r="S31" s="128"/>
      <c r="T31" s="128"/>
      <c r="U31" s="128"/>
      <c r="V31" s="128"/>
      <c r="W31" s="128"/>
      <c r="X31" s="128"/>
      <c r="Y31" s="128"/>
      <c r="Z31" s="148"/>
      <c r="AA31" s="128"/>
      <c r="AB31" s="128"/>
      <c r="AC31" s="128"/>
      <c r="AD31" s="128"/>
      <c r="AE31" s="128"/>
      <c r="AF31" s="128"/>
      <c r="AG31" s="128"/>
      <c r="AH31" s="128"/>
    </row>
    <row r="32" spans="1:34">
      <c r="A32" s="137" t="s">
        <v>410</v>
      </c>
      <c r="B32" s="145">
        <f t="shared" si="5"/>
        <v>1080670</v>
      </c>
      <c r="C32" s="145">
        <f t="shared" ref="C32:F32" si="17">B48</f>
        <v>72426</v>
      </c>
      <c r="D32" s="145">
        <f t="shared" si="17"/>
        <v>10759565</v>
      </c>
      <c r="E32" s="145">
        <f t="shared" si="17"/>
        <v>13682054</v>
      </c>
      <c r="F32" s="145">
        <f t="shared" si="17"/>
        <v>62866</v>
      </c>
      <c r="G32" s="145">
        <f t="shared" si="7"/>
        <v>5860481</v>
      </c>
      <c r="H32" s="145">
        <f t="shared" si="2"/>
        <v>10265073</v>
      </c>
      <c r="I32" s="145">
        <f t="shared" si="8"/>
        <v>1911717</v>
      </c>
      <c r="J32" s="145">
        <f t="shared" si="9"/>
        <v>1317382</v>
      </c>
      <c r="K32" s="145">
        <f t="shared" si="10"/>
        <v>568871</v>
      </c>
      <c r="L32" s="145">
        <f t="shared" si="11"/>
        <v>4777223</v>
      </c>
      <c r="M32" s="145">
        <f t="shared" si="3"/>
        <v>131337</v>
      </c>
      <c r="N32" s="145">
        <f t="shared" si="4"/>
        <v>50489665</v>
      </c>
      <c r="O32" s="128"/>
      <c r="P32" s="146"/>
      <c r="Q32" s="146"/>
      <c r="R32" s="128"/>
      <c r="S32" s="128"/>
      <c r="T32" s="128"/>
      <c r="U32" s="128"/>
      <c r="V32" s="128"/>
      <c r="W32" s="128"/>
      <c r="X32" s="128"/>
      <c r="Y32" s="128"/>
      <c r="Z32" s="148"/>
      <c r="AA32" s="128"/>
      <c r="AB32" s="128"/>
      <c r="AC32" s="128"/>
      <c r="AD32" s="128"/>
      <c r="AE32" s="128"/>
      <c r="AF32" s="128"/>
      <c r="AG32" s="128"/>
      <c r="AH32" s="128"/>
    </row>
    <row r="33" spans="1:37">
      <c r="A33" s="137" t="s">
        <v>411</v>
      </c>
      <c r="B33" s="145">
        <f t="shared" si="5"/>
        <v>899248</v>
      </c>
      <c r="C33" s="145">
        <f t="shared" ref="C33:F33" si="18">B49</f>
        <v>60677</v>
      </c>
      <c r="D33" s="145">
        <f t="shared" si="18"/>
        <v>9603309</v>
      </c>
      <c r="E33" s="145">
        <f t="shared" si="18"/>
        <v>15269777</v>
      </c>
      <c r="F33" s="145">
        <f t="shared" si="18"/>
        <v>53389</v>
      </c>
      <c r="G33" s="145">
        <f t="shared" si="7"/>
        <v>4640888</v>
      </c>
      <c r="H33" s="145">
        <f t="shared" si="2"/>
        <v>9564985</v>
      </c>
      <c r="I33" s="145">
        <f t="shared" si="8"/>
        <v>1537333</v>
      </c>
      <c r="J33" s="145">
        <f t="shared" si="9"/>
        <v>1778908</v>
      </c>
      <c r="K33" s="145">
        <f t="shared" si="10"/>
        <v>1014086</v>
      </c>
      <c r="L33" s="145">
        <f t="shared" si="11"/>
        <v>3575725</v>
      </c>
      <c r="M33" s="145">
        <f t="shared" si="3"/>
        <v>129061</v>
      </c>
      <c r="N33" s="145">
        <f t="shared" si="4"/>
        <v>48127386</v>
      </c>
      <c r="O33" s="128"/>
      <c r="P33" s="146"/>
      <c r="Q33" s="146"/>
      <c r="R33" s="128"/>
      <c r="S33" s="128"/>
      <c r="T33" s="128"/>
      <c r="U33" s="128"/>
      <c r="V33" s="128"/>
      <c r="W33" s="128"/>
      <c r="X33" s="128"/>
      <c r="Y33" s="128"/>
      <c r="Z33" s="148"/>
      <c r="AA33" s="128"/>
      <c r="AB33" s="128"/>
      <c r="AC33" s="128"/>
      <c r="AD33" s="128"/>
      <c r="AE33" s="128"/>
      <c r="AF33" s="128"/>
      <c r="AG33" s="128"/>
      <c r="AH33" s="128"/>
    </row>
    <row r="34" spans="1:37">
      <c r="A34" s="137" t="s">
        <v>412</v>
      </c>
      <c r="B34" s="145">
        <f t="shared" si="5"/>
        <v>905459</v>
      </c>
      <c r="C34" s="145">
        <f t="shared" ref="C34:F34" si="19">B50</f>
        <v>39005</v>
      </c>
      <c r="D34" s="145">
        <f t="shared" si="19"/>
        <v>7801252</v>
      </c>
      <c r="E34" s="145">
        <f t="shared" si="19"/>
        <v>18013833</v>
      </c>
      <c r="F34" s="145">
        <f t="shared" si="19"/>
        <v>73098</v>
      </c>
      <c r="G34" s="145">
        <f t="shared" si="7"/>
        <v>4994511</v>
      </c>
      <c r="H34" s="145">
        <f t="shared" si="2"/>
        <v>5268013</v>
      </c>
      <c r="I34" s="145">
        <f t="shared" si="8"/>
        <v>2030066</v>
      </c>
      <c r="J34" s="145">
        <f t="shared" si="9"/>
        <v>1074688</v>
      </c>
      <c r="K34" s="145">
        <f t="shared" si="10"/>
        <v>441898</v>
      </c>
      <c r="L34" s="145">
        <f t="shared" si="11"/>
        <v>3221416</v>
      </c>
      <c r="M34" s="145">
        <f t="shared" si="3"/>
        <v>113876</v>
      </c>
      <c r="N34" s="145">
        <f t="shared" si="4"/>
        <v>43977115</v>
      </c>
      <c r="O34" s="128"/>
      <c r="P34" s="146"/>
      <c r="Q34" s="146"/>
      <c r="R34" s="128"/>
      <c r="S34" s="128"/>
      <c r="T34" s="128"/>
      <c r="U34" s="128"/>
      <c r="V34" s="128"/>
      <c r="W34" s="128"/>
      <c r="X34" s="128"/>
      <c r="Y34" s="128"/>
      <c r="Z34" s="148"/>
      <c r="AA34" s="128"/>
      <c r="AB34" s="128"/>
      <c r="AC34" s="128"/>
      <c r="AD34" s="128"/>
      <c r="AE34" s="128"/>
      <c r="AF34" s="128"/>
      <c r="AG34" s="128"/>
      <c r="AH34" s="128"/>
    </row>
    <row r="35" spans="1:37">
      <c r="A35" s="137" t="s">
        <v>413</v>
      </c>
      <c r="B35" s="145">
        <f t="shared" si="5"/>
        <v>646990</v>
      </c>
      <c r="C35" s="145">
        <f t="shared" ref="C35:F35" si="20">B51</f>
        <v>60025</v>
      </c>
      <c r="D35" s="145">
        <f t="shared" si="20"/>
        <v>9870405</v>
      </c>
      <c r="E35" s="145">
        <f t="shared" si="20"/>
        <v>16776257</v>
      </c>
      <c r="F35" s="145">
        <f t="shared" si="20"/>
        <v>37645</v>
      </c>
      <c r="G35" s="145">
        <f t="shared" si="7"/>
        <v>5958573</v>
      </c>
      <c r="H35" s="145">
        <f t="shared" si="2"/>
        <v>9387058</v>
      </c>
      <c r="I35" s="145">
        <f t="shared" si="8"/>
        <v>2295249</v>
      </c>
      <c r="J35" s="145">
        <f t="shared" si="9"/>
        <v>1462106</v>
      </c>
      <c r="K35" s="145">
        <f t="shared" si="10"/>
        <v>757591</v>
      </c>
      <c r="L35" s="145">
        <f t="shared" si="11"/>
        <v>4097695</v>
      </c>
      <c r="M35" s="145">
        <f t="shared" si="3"/>
        <v>111044</v>
      </c>
      <c r="N35" s="145">
        <f t="shared" si="4"/>
        <v>51460638</v>
      </c>
      <c r="O35" s="128"/>
      <c r="P35" s="146"/>
      <c r="Q35" s="146"/>
      <c r="R35" s="128"/>
      <c r="S35" s="128"/>
      <c r="T35" s="128"/>
      <c r="U35" s="128"/>
      <c r="V35" s="128"/>
      <c r="W35" s="128"/>
      <c r="X35" s="128"/>
      <c r="Y35" s="128"/>
      <c r="Z35" s="148"/>
      <c r="AA35" s="128"/>
      <c r="AB35" s="128"/>
      <c r="AC35" s="128"/>
      <c r="AD35" s="128"/>
      <c r="AE35" s="128"/>
      <c r="AF35" s="128"/>
      <c r="AG35" s="128"/>
      <c r="AH35" s="128"/>
    </row>
    <row r="36" spans="1:37">
      <c r="A36" s="137" t="s">
        <v>414</v>
      </c>
      <c r="B36" s="145">
        <f t="shared" si="5"/>
        <v>715373</v>
      </c>
      <c r="C36" s="145">
        <f t="shared" ref="C36:F36" si="21">B52</f>
        <v>54174</v>
      </c>
      <c r="D36" s="145">
        <f t="shared" si="21"/>
        <v>12159354</v>
      </c>
      <c r="E36" s="145">
        <f t="shared" si="21"/>
        <v>14106053</v>
      </c>
      <c r="F36" s="145">
        <f t="shared" si="21"/>
        <v>51669</v>
      </c>
      <c r="G36" s="145">
        <f t="shared" si="7"/>
        <v>6966120</v>
      </c>
      <c r="H36" s="145">
        <f t="shared" si="2"/>
        <v>10596065</v>
      </c>
      <c r="I36" s="145">
        <f t="shared" si="8"/>
        <v>2768632</v>
      </c>
      <c r="J36" s="145">
        <f t="shared" si="9"/>
        <v>1318680</v>
      </c>
      <c r="K36" s="145">
        <f t="shared" si="10"/>
        <v>401312</v>
      </c>
      <c r="L36" s="145">
        <f t="shared" si="11"/>
        <v>3208361</v>
      </c>
      <c r="M36" s="145">
        <f t="shared" si="3"/>
        <v>114871</v>
      </c>
      <c r="N36" s="145">
        <f t="shared" si="4"/>
        <v>52460664</v>
      </c>
      <c r="O36" s="128"/>
      <c r="P36" s="146"/>
      <c r="Q36" s="146"/>
      <c r="R36" s="128"/>
      <c r="S36" s="128"/>
      <c r="T36" s="128"/>
      <c r="U36" s="128"/>
      <c r="V36" s="128"/>
      <c r="W36" s="128"/>
      <c r="X36" s="128"/>
      <c r="Y36" s="128"/>
      <c r="Z36" s="148"/>
      <c r="AA36" s="128"/>
      <c r="AB36" s="128"/>
      <c r="AC36" s="128"/>
      <c r="AD36" s="128"/>
      <c r="AE36" s="128"/>
      <c r="AF36" s="128"/>
      <c r="AG36" s="128"/>
      <c r="AH36" s="128"/>
    </row>
    <row r="37" spans="1:37">
      <c r="A37" s="147" t="s">
        <v>216</v>
      </c>
      <c r="B37" s="145">
        <f>SUM(B25:B36)</f>
        <v>10626249</v>
      </c>
      <c r="C37" s="145">
        <f>SUM(C25:C36)</f>
        <v>846248</v>
      </c>
      <c r="D37" s="145">
        <f t="shared" ref="D37:M37" si="22">SUM(D25:D36)</f>
        <v>120025964</v>
      </c>
      <c r="E37" s="145">
        <f t="shared" si="22"/>
        <v>168676747</v>
      </c>
      <c r="F37" s="145">
        <f t="shared" si="22"/>
        <v>791085</v>
      </c>
      <c r="G37" s="145">
        <f t="shared" si="22"/>
        <v>70588599</v>
      </c>
      <c r="H37" s="145">
        <f t="shared" si="22"/>
        <v>95246110</v>
      </c>
      <c r="I37" s="145">
        <f t="shared" si="22"/>
        <v>24339347</v>
      </c>
      <c r="J37" s="145">
        <f t="shared" si="22"/>
        <v>16768246</v>
      </c>
      <c r="K37" s="145">
        <f t="shared" si="22"/>
        <v>6706193</v>
      </c>
      <c r="L37" s="145">
        <f t="shared" si="22"/>
        <v>54068234</v>
      </c>
      <c r="M37" s="145">
        <f t="shared" si="22"/>
        <v>1599327</v>
      </c>
      <c r="N37" s="145">
        <f t="shared" si="4"/>
        <v>570282349</v>
      </c>
      <c r="O37" s="148"/>
      <c r="P37" s="128"/>
      <c r="Q37" s="128"/>
      <c r="R37" s="128"/>
      <c r="S37" s="128"/>
      <c r="T37" s="128"/>
      <c r="U37" s="128"/>
      <c r="V37" s="128"/>
      <c r="W37" s="128"/>
      <c r="X37" s="128"/>
      <c r="Y37" s="128"/>
      <c r="Z37" s="148"/>
      <c r="AA37" s="128"/>
      <c r="AB37" s="128"/>
      <c r="AC37" s="128"/>
      <c r="AD37" s="128"/>
      <c r="AE37" s="128"/>
      <c r="AF37" s="128"/>
      <c r="AG37" s="128"/>
      <c r="AH37" s="128"/>
    </row>
    <row r="38" spans="1:37" ht="5.0999999999999996" customHeight="1">
      <c r="A38" s="149"/>
      <c r="B38" s="146"/>
      <c r="C38" s="146"/>
      <c r="D38" s="146"/>
      <c r="E38" s="146"/>
      <c r="F38" s="146"/>
      <c r="G38" s="146"/>
      <c r="H38" s="146"/>
      <c r="I38" s="146"/>
      <c r="J38" s="146"/>
      <c r="K38" s="146"/>
      <c r="L38" s="146"/>
      <c r="M38" s="146"/>
      <c r="N38" s="146"/>
      <c r="O38" s="146"/>
      <c r="P38" s="128"/>
      <c r="Q38" s="128"/>
      <c r="R38" s="128"/>
      <c r="S38" s="128"/>
      <c r="T38" s="128"/>
      <c r="U38" s="128"/>
      <c r="V38" s="128"/>
      <c r="W38" s="128"/>
      <c r="X38" s="128"/>
      <c r="Y38" s="128"/>
      <c r="Z38" s="148"/>
      <c r="AA38" s="128"/>
      <c r="AB38" s="128"/>
      <c r="AC38" s="128"/>
      <c r="AD38" s="128"/>
      <c r="AE38" s="128"/>
      <c r="AF38" s="128"/>
      <c r="AG38" s="128"/>
      <c r="AH38" s="128"/>
    </row>
    <row r="39" spans="1:37">
      <c r="A39" s="150" t="s">
        <v>64</v>
      </c>
      <c r="B39" s="151"/>
      <c r="C39" s="151"/>
      <c r="D39" s="152"/>
      <c r="E39" s="152"/>
      <c r="F39" s="152"/>
      <c r="G39" s="152"/>
      <c r="H39" s="152"/>
      <c r="I39" s="152"/>
      <c r="J39" s="152"/>
      <c r="K39" s="152"/>
      <c r="L39" s="152"/>
      <c r="M39" s="152"/>
      <c r="N39" s="152"/>
      <c r="O39" s="128"/>
      <c r="P39" s="128"/>
      <c r="Q39" s="128"/>
      <c r="R39" s="128"/>
      <c r="S39" s="128"/>
      <c r="T39" s="128"/>
      <c r="U39" s="128"/>
      <c r="V39" s="128"/>
      <c r="W39" s="128"/>
      <c r="X39" s="128"/>
      <c r="Y39" s="128"/>
      <c r="Z39" s="148"/>
      <c r="AA39" s="128"/>
      <c r="AB39" s="128"/>
      <c r="AC39" s="128"/>
      <c r="AD39" s="128"/>
      <c r="AE39" s="128"/>
      <c r="AF39" s="128"/>
      <c r="AG39" s="128"/>
      <c r="AH39" s="128"/>
    </row>
    <row r="40" spans="1:37" ht="25.5">
      <c r="A40" s="143" t="s">
        <v>170</v>
      </c>
      <c r="B40" s="153" t="s">
        <v>73</v>
      </c>
      <c r="C40" s="144" t="s">
        <v>231</v>
      </c>
      <c r="D40" s="153" t="s">
        <v>132</v>
      </c>
      <c r="E40" s="153" t="s">
        <v>133</v>
      </c>
      <c r="F40" s="153" t="s">
        <v>492</v>
      </c>
      <c r="G40" s="153" t="s">
        <v>74</v>
      </c>
      <c r="H40" s="153" t="s">
        <v>363</v>
      </c>
      <c r="I40" s="153" t="s">
        <v>99</v>
      </c>
      <c r="J40" s="153" t="s">
        <v>490</v>
      </c>
      <c r="K40" s="153" t="s">
        <v>491</v>
      </c>
      <c r="L40" s="321" t="s">
        <v>328</v>
      </c>
      <c r="M40" s="153" t="s">
        <v>100</v>
      </c>
      <c r="N40" s="153" t="s">
        <v>101</v>
      </c>
      <c r="O40" s="153" t="s">
        <v>494</v>
      </c>
      <c r="P40" s="153" t="s">
        <v>168</v>
      </c>
      <c r="Q40" s="137" t="s">
        <v>21</v>
      </c>
      <c r="R40" s="153" t="s">
        <v>106</v>
      </c>
      <c r="S40" s="153" t="s">
        <v>458</v>
      </c>
      <c r="T40" s="137" t="s">
        <v>107</v>
      </c>
      <c r="U40" s="154" t="s">
        <v>177</v>
      </c>
      <c r="V40" s="128"/>
      <c r="W40" s="128"/>
      <c r="X40" s="128"/>
      <c r="Y40" s="128"/>
      <c r="Z40" s="148"/>
      <c r="AA40" s="128"/>
      <c r="AB40" s="128"/>
      <c r="AC40" s="128"/>
      <c r="AD40" s="128"/>
      <c r="AE40" s="128"/>
      <c r="AF40" s="128"/>
      <c r="AG40" s="128"/>
      <c r="AH40" s="128"/>
      <c r="AI40" s="128"/>
      <c r="AJ40" s="128"/>
      <c r="AK40" s="128"/>
    </row>
    <row r="41" spans="1:37">
      <c r="A41" s="137" t="s">
        <v>459</v>
      </c>
      <c r="B41" s="155">
        <v>86271</v>
      </c>
      <c r="C41" s="155">
        <v>9719063</v>
      </c>
      <c r="D41" s="155">
        <v>13856334</v>
      </c>
      <c r="E41" s="155">
        <v>111058</v>
      </c>
      <c r="F41" s="155">
        <v>22258</v>
      </c>
      <c r="G41" s="155">
        <v>176974</v>
      </c>
      <c r="H41" s="155">
        <v>823742</v>
      </c>
      <c r="I41" s="155">
        <v>3733014</v>
      </c>
      <c r="J41" s="155">
        <v>77579</v>
      </c>
      <c r="K41" s="155"/>
      <c r="L41" s="155">
        <v>26946</v>
      </c>
      <c r="M41" s="155">
        <v>4814026</v>
      </c>
      <c r="N41" s="155">
        <v>512270</v>
      </c>
      <c r="O41" s="155">
        <v>262</v>
      </c>
      <c r="P41" s="155">
        <v>1544611</v>
      </c>
      <c r="Q41" s="155">
        <v>1605172</v>
      </c>
      <c r="R41" s="155">
        <v>526491</v>
      </c>
      <c r="S41" s="155">
        <v>5920511</v>
      </c>
      <c r="T41" s="155">
        <v>210520</v>
      </c>
      <c r="U41" s="155">
        <f t="shared" ref="U41:U52" si="23">SUM(B41:T41)</f>
        <v>43767102</v>
      </c>
      <c r="V41" s="128"/>
      <c r="W41" s="128"/>
      <c r="X41" s="128"/>
      <c r="Y41" s="128"/>
      <c r="Z41" s="148"/>
      <c r="AA41" s="128"/>
      <c r="AB41" s="128"/>
      <c r="AC41" s="128"/>
      <c r="AD41" s="128"/>
      <c r="AE41" s="128"/>
      <c r="AF41" s="128"/>
      <c r="AG41" s="128"/>
      <c r="AH41" s="128"/>
      <c r="AI41" s="128"/>
      <c r="AJ41" s="128"/>
      <c r="AK41" s="128"/>
    </row>
    <row r="42" spans="1:37">
      <c r="A42" s="137" t="s">
        <v>460</v>
      </c>
      <c r="B42" s="155">
        <v>72801</v>
      </c>
      <c r="C42" s="155">
        <v>9048387</v>
      </c>
      <c r="D42" s="155">
        <v>11900869</v>
      </c>
      <c r="E42" s="155">
        <v>106449</v>
      </c>
      <c r="F42" s="155">
        <v>15519</v>
      </c>
      <c r="G42" s="155">
        <v>327806</v>
      </c>
      <c r="H42" s="155">
        <v>439929</v>
      </c>
      <c r="I42" s="155">
        <v>5457327</v>
      </c>
      <c r="J42" s="155">
        <v>106330</v>
      </c>
      <c r="K42" s="155"/>
      <c r="L42" s="155">
        <v>32758</v>
      </c>
      <c r="M42" s="155">
        <v>5751496</v>
      </c>
      <c r="N42" s="155">
        <v>698471</v>
      </c>
      <c r="O42" s="155">
        <v>137</v>
      </c>
      <c r="P42" s="155">
        <v>1276784</v>
      </c>
      <c r="Q42" s="155">
        <v>1514258</v>
      </c>
      <c r="R42" s="155">
        <v>657021</v>
      </c>
      <c r="S42" s="155">
        <v>4762126</v>
      </c>
      <c r="T42" s="155">
        <v>198144</v>
      </c>
      <c r="U42" s="155">
        <f t="shared" si="23"/>
        <v>42366612</v>
      </c>
      <c r="V42" s="128"/>
      <c r="W42" s="128"/>
      <c r="X42" s="128"/>
      <c r="Y42" s="128"/>
      <c r="Z42" s="148"/>
      <c r="AA42" s="128"/>
      <c r="AB42" s="128"/>
      <c r="AC42" s="128"/>
      <c r="AD42" s="128"/>
      <c r="AE42" s="128"/>
      <c r="AF42" s="128"/>
      <c r="AG42" s="128"/>
      <c r="AH42" s="128"/>
      <c r="AI42" s="128"/>
      <c r="AJ42" s="128"/>
      <c r="AK42" s="128"/>
    </row>
    <row r="43" spans="1:37">
      <c r="A43" s="137" t="s">
        <v>461</v>
      </c>
      <c r="B43" s="155">
        <v>88848</v>
      </c>
      <c r="C43" s="155">
        <v>7799194</v>
      </c>
      <c r="D43" s="155">
        <v>11153679</v>
      </c>
      <c r="E43" s="155">
        <v>52334</v>
      </c>
      <c r="F43" s="155">
        <v>15362</v>
      </c>
      <c r="G43" s="155">
        <v>350843</v>
      </c>
      <c r="H43" s="155">
        <v>456232</v>
      </c>
      <c r="I43" s="155">
        <v>6813236</v>
      </c>
      <c r="J43" s="155">
        <v>51395</v>
      </c>
      <c r="K43" s="155"/>
      <c r="L43" s="155">
        <v>54521</v>
      </c>
      <c r="M43" s="155">
        <v>4625440</v>
      </c>
      <c r="N43" s="155">
        <v>450112</v>
      </c>
      <c r="O43" s="155">
        <v>179</v>
      </c>
      <c r="P43" s="155">
        <v>1120698</v>
      </c>
      <c r="Q43" s="155">
        <v>1322020</v>
      </c>
      <c r="R43" s="155">
        <v>373749</v>
      </c>
      <c r="S43" s="155">
        <v>4240627</v>
      </c>
      <c r="T43" s="155">
        <v>125078</v>
      </c>
      <c r="U43" s="155">
        <f t="shared" si="23"/>
        <v>39093547</v>
      </c>
      <c r="V43" s="128"/>
      <c r="W43" s="128"/>
      <c r="X43" s="128"/>
      <c r="Y43" s="128"/>
      <c r="Z43" s="148"/>
      <c r="AA43" s="128"/>
      <c r="AB43" s="128"/>
      <c r="AC43" s="128"/>
      <c r="AD43" s="128"/>
      <c r="AE43" s="128"/>
      <c r="AF43" s="128"/>
      <c r="AG43" s="128"/>
      <c r="AH43" s="128"/>
      <c r="AI43" s="128"/>
      <c r="AJ43" s="128"/>
      <c r="AK43" s="128"/>
    </row>
    <row r="44" spans="1:37">
      <c r="A44" s="137" t="s">
        <v>462</v>
      </c>
      <c r="B44" s="155">
        <v>68086</v>
      </c>
      <c r="C44" s="155">
        <v>7618243</v>
      </c>
      <c r="D44" s="155">
        <v>15821724</v>
      </c>
      <c r="E44" s="155">
        <v>76933</v>
      </c>
      <c r="F44" s="155">
        <v>32078</v>
      </c>
      <c r="G44" s="155">
        <v>245614</v>
      </c>
      <c r="H44" s="155">
        <v>507574</v>
      </c>
      <c r="I44" s="155">
        <v>7531702</v>
      </c>
      <c r="J44" s="155">
        <v>103466</v>
      </c>
      <c r="K44" s="155"/>
      <c r="L44" s="155">
        <v>23375</v>
      </c>
      <c r="M44" s="155">
        <v>8578022</v>
      </c>
      <c r="N44" s="155">
        <v>649277</v>
      </c>
      <c r="O44" s="155">
        <v>198</v>
      </c>
      <c r="P44" s="155">
        <v>2458891</v>
      </c>
      <c r="Q44" s="155">
        <v>1713495</v>
      </c>
      <c r="R44" s="155">
        <v>889794</v>
      </c>
      <c r="S44" s="155">
        <v>4045575</v>
      </c>
      <c r="T44" s="155">
        <v>109249</v>
      </c>
      <c r="U44" s="155">
        <f t="shared" si="23"/>
        <v>50473296</v>
      </c>
      <c r="V44" s="128"/>
      <c r="W44" s="128"/>
      <c r="X44" s="128"/>
      <c r="Y44" s="128"/>
      <c r="Z44" s="148"/>
      <c r="AA44" s="128"/>
      <c r="AB44" s="128"/>
      <c r="AC44" s="128"/>
      <c r="AD44" s="128"/>
      <c r="AE44" s="128"/>
      <c r="AF44" s="128"/>
      <c r="AG44" s="128"/>
      <c r="AH44" s="128"/>
      <c r="AI44" s="128"/>
      <c r="AJ44" s="128"/>
      <c r="AK44" s="128"/>
    </row>
    <row r="45" spans="1:37">
      <c r="A45" s="137" t="s">
        <v>463</v>
      </c>
      <c r="B45" s="155">
        <v>131609</v>
      </c>
      <c r="C45" s="155">
        <v>8679946</v>
      </c>
      <c r="D45" s="155">
        <v>13590715</v>
      </c>
      <c r="E45" s="155">
        <v>39640</v>
      </c>
      <c r="F45" s="155">
        <v>10309</v>
      </c>
      <c r="G45" s="155">
        <v>263364</v>
      </c>
      <c r="H45" s="155">
        <v>893258</v>
      </c>
      <c r="I45" s="155">
        <v>5405399</v>
      </c>
      <c r="J45" s="155">
        <v>70992</v>
      </c>
      <c r="K45" s="155">
        <v>3196</v>
      </c>
      <c r="L45" s="155">
        <v>68888</v>
      </c>
      <c r="M45" s="155">
        <v>7244566</v>
      </c>
      <c r="N45" s="155">
        <v>693305</v>
      </c>
      <c r="O45" s="155">
        <v>206</v>
      </c>
      <c r="P45" s="155">
        <v>1204695</v>
      </c>
      <c r="Q45" s="155">
        <v>1199697</v>
      </c>
      <c r="R45" s="155">
        <v>398739</v>
      </c>
      <c r="S45" s="155">
        <v>4753344</v>
      </c>
      <c r="T45" s="155">
        <v>127011</v>
      </c>
      <c r="U45" s="155">
        <f t="shared" si="23"/>
        <v>44778879</v>
      </c>
      <c r="V45" s="128"/>
      <c r="W45" s="128"/>
      <c r="X45" s="128"/>
      <c r="Y45" s="128"/>
      <c r="Z45" s="148"/>
      <c r="AA45" s="128"/>
      <c r="AB45" s="128"/>
      <c r="AC45" s="128"/>
      <c r="AD45" s="128"/>
      <c r="AE45" s="128"/>
      <c r="AF45" s="128"/>
      <c r="AG45" s="128"/>
      <c r="AH45" s="128"/>
      <c r="AI45" s="128"/>
      <c r="AJ45" s="128"/>
      <c r="AK45" s="128"/>
    </row>
    <row r="46" spans="1:37" s="129" customFormat="1">
      <c r="A46" s="137" t="s">
        <v>464</v>
      </c>
      <c r="B46" s="155">
        <v>77541</v>
      </c>
      <c r="C46" s="155">
        <v>16543369</v>
      </c>
      <c r="D46" s="155">
        <v>12864705</v>
      </c>
      <c r="E46" s="155">
        <v>58146</v>
      </c>
      <c r="F46" s="155">
        <v>6489</v>
      </c>
      <c r="G46" s="155">
        <v>416303</v>
      </c>
      <c r="H46" s="155">
        <v>369043</v>
      </c>
      <c r="I46" s="155">
        <v>7180816</v>
      </c>
      <c r="J46" s="155">
        <v>54900</v>
      </c>
      <c r="K46" s="155">
        <v>4972</v>
      </c>
      <c r="L46" s="155">
        <v>59523</v>
      </c>
      <c r="M46" s="155">
        <v>10073264</v>
      </c>
      <c r="N46" s="155">
        <v>1177667</v>
      </c>
      <c r="O46" s="155">
        <v>251</v>
      </c>
      <c r="P46" s="155">
        <v>885839</v>
      </c>
      <c r="Q46" s="155">
        <v>1314486</v>
      </c>
      <c r="R46" s="155">
        <v>303498</v>
      </c>
      <c r="S46" s="155">
        <v>5690705</v>
      </c>
      <c r="T46" s="155">
        <v>93436</v>
      </c>
      <c r="U46" s="155">
        <f t="shared" si="23"/>
        <v>57174953</v>
      </c>
      <c r="V46" s="128"/>
      <c r="W46" s="128"/>
      <c r="X46" s="128"/>
      <c r="Y46" s="128"/>
      <c r="Z46" s="148"/>
      <c r="AA46" s="128"/>
      <c r="AB46" s="128"/>
      <c r="AC46" s="128"/>
      <c r="AD46" s="128"/>
      <c r="AE46" s="128"/>
      <c r="AF46" s="128"/>
      <c r="AG46" s="128"/>
      <c r="AH46" s="128"/>
      <c r="AI46" s="128"/>
      <c r="AJ46" s="128"/>
      <c r="AK46" s="128"/>
    </row>
    <row r="47" spans="1:37">
      <c r="A47" s="137" t="s">
        <v>465</v>
      </c>
      <c r="B47" s="155">
        <v>34785</v>
      </c>
      <c r="C47" s="155">
        <v>10423877</v>
      </c>
      <c r="D47" s="155">
        <v>11640747</v>
      </c>
      <c r="E47" s="155">
        <v>67858</v>
      </c>
      <c r="F47" s="155">
        <v>13607</v>
      </c>
      <c r="G47" s="155">
        <v>437061</v>
      </c>
      <c r="H47" s="155">
        <v>555144</v>
      </c>
      <c r="I47" s="155">
        <v>5202602</v>
      </c>
      <c r="J47" s="155">
        <v>31745</v>
      </c>
      <c r="K47" s="155">
        <v>4895</v>
      </c>
      <c r="L47" s="155">
        <v>68449</v>
      </c>
      <c r="M47" s="155">
        <v>9078102</v>
      </c>
      <c r="N47" s="155">
        <v>311430</v>
      </c>
      <c r="O47" s="155">
        <v>142</v>
      </c>
      <c r="P47" s="155">
        <v>810925</v>
      </c>
      <c r="Q47" s="155">
        <v>1147354</v>
      </c>
      <c r="R47" s="155">
        <v>373143</v>
      </c>
      <c r="S47" s="155">
        <v>5774926</v>
      </c>
      <c r="T47" s="155">
        <v>135700</v>
      </c>
      <c r="U47" s="155">
        <f t="shared" si="23"/>
        <v>46112492</v>
      </c>
      <c r="V47" s="128"/>
      <c r="W47" s="128"/>
      <c r="X47" s="128"/>
      <c r="Y47" s="128"/>
      <c r="Z47" s="148"/>
      <c r="AA47" s="128"/>
      <c r="AB47" s="128"/>
      <c r="AC47" s="128"/>
      <c r="AD47" s="128"/>
      <c r="AE47" s="128"/>
      <c r="AF47" s="128"/>
      <c r="AG47" s="128"/>
      <c r="AH47" s="128"/>
      <c r="AI47" s="128"/>
      <c r="AJ47" s="128"/>
      <c r="AK47" s="128"/>
    </row>
    <row r="48" spans="1:37">
      <c r="A48" s="137" t="s">
        <v>466</v>
      </c>
      <c r="B48" s="155">
        <v>72426</v>
      </c>
      <c r="C48" s="155">
        <v>10759565</v>
      </c>
      <c r="D48" s="155">
        <v>13682054</v>
      </c>
      <c r="E48" s="155">
        <v>62866</v>
      </c>
      <c r="F48" s="155">
        <v>9016</v>
      </c>
      <c r="G48" s="155">
        <v>539831</v>
      </c>
      <c r="H48" s="155">
        <v>531823</v>
      </c>
      <c r="I48" s="155">
        <v>5790238</v>
      </c>
      <c r="J48" s="155">
        <v>39014</v>
      </c>
      <c r="K48" s="155">
        <v>5733</v>
      </c>
      <c r="L48" s="155">
        <v>25496</v>
      </c>
      <c r="M48" s="155">
        <v>10265073</v>
      </c>
      <c r="N48" s="155">
        <v>595873</v>
      </c>
      <c r="O48" s="155">
        <v>102</v>
      </c>
      <c r="P48" s="155">
        <v>1315742</v>
      </c>
      <c r="Q48" s="155">
        <v>1317382</v>
      </c>
      <c r="R48" s="155">
        <v>568871</v>
      </c>
      <c r="S48" s="155">
        <v>4777223</v>
      </c>
      <c r="T48" s="155">
        <v>131337</v>
      </c>
      <c r="U48" s="155">
        <f t="shared" si="23"/>
        <v>50489665</v>
      </c>
      <c r="V48" s="128"/>
      <c r="W48" s="128"/>
      <c r="X48" s="128"/>
      <c r="Y48" s="128"/>
      <c r="Z48" s="148"/>
      <c r="AA48" s="128"/>
      <c r="AB48" s="128"/>
      <c r="AC48" s="128"/>
      <c r="AD48" s="128"/>
      <c r="AE48" s="128"/>
      <c r="AF48" s="128"/>
      <c r="AG48" s="128"/>
      <c r="AH48" s="128"/>
      <c r="AI48" s="128"/>
      <c r="AJ48" s="128"/>
      <c r="AK48" s="128"/>
    </row>
    <row r="49" spans="1:37">
      <c r="A49" s="137" t="s">
        <v>467</v>
      </c>
      <c r="B49" s="155">
        <v>60677</v>
      </c>
      <c r="C49" s="155">
        <v>9603309</v>
      </c>
      <c r="D49" s="155">
        <v>15269777</v>
      </c>
      <c r="E49" s="155">
        <v>53389</v>
      </c>
      <c r="F49" s="155">
        <v>12986</v>
      </c>
      <c r="G49" s="155">
        <v>368474</v>
      </c>
      <c r="H49" s="155">
        <v>517788</v>
      </c>
      <c r="I49" s="155">
        <v>4561518</v>
      </c>
      <c r="J49" s="155">
        <v>47609</v>
      </c>
      <c r="K49" s="155">
        <v>3653</v>
      </c>
      <c r="L49" s="155">
        <v>28108</v>
      </c>
      <c r="M49" s="155">
        <v>9564985</v>
      </c>
      <c r="N49" s="155">
        <v>664337</v>
      </c>
      <c r="O49" s="155">
        <v>117</v>
      </c>
      <c r="P49" s="155">
        <v>872879</v>
      </c>
      <c r="Q49" s="155">
        <v>1778908</v>
      </c>
      <c r="R49" s="155">
        <v>1014086</v>
      </c>
      <c r="S49" s="155">
        <v>3575725</v>
      </c>
      <c r="T49" s="155">
        <v>129061</v>
      </c>
      <c r="U49" s="155">
        <f t="shared" si="23"/>
        <v>48127386</v>
      </c>
      <c r="V49" s="128"/>
      <c r="W49" s="128"/>
      <c r="X49" s="128"/>
      <c r="Y49" s="128"/>
      <c r="Z49" s="148"/>
      <c r="AA49" s="128"/>
      <c r="AB49" s="128"/>
      <c r="AC49" s="128"/>
      <c r="AD49" s="128"/>
      <c r="AE49" s="128"/>
      <c r="AF49" s="128"/>
      <c r="AG49" s="128"/>
      <c r="AH49" s="128"/>
      <c r="AI49" s="128"/>
      <c r="AJ49" s="128"/>
      <c r="AK49" s="128"/>
    </row>
    <row r="50" spans="1:37">
      <c r="A50" s="137" t="s">
        <v>468</v>
      </c>
      <c r="B50" s="155">
        <v>39005</v>
      </c>
      <c r="C50" s="155">
        <v>7801252</v>
      </c>
      <c r="D50" s="155">
        <v>18013833</v>
      </c>
      <c r="E50" s="155">
        <v>73098</v>
      </c>
      <c r="F50" s="155">
        <v>8758</v>
      </c>
      <c r="G50" s="155">
        <v>324527</v>
      </c>
      <c r="H50" s="155">
        <v>572174</v>
      </c>
      <c r="I50" s="155">
        <v>4922565</v>
      </c>
      <c r="J50" s="155">
        <v>35023</v>
      </c>
      <c r="K50" s="155">
        <v>4663</v>
      </c>
      <c r="L50" s="155">
        <v>32260</v>
      </c>
      <c r="M50" s="155">
        <v>5268013</v>
      </c>
      <c r="N50" s="155">
        <v>1162170</v>
      </c>
      <c r="O50" s="155">
        <v>111</v>
      </c>
      <c r="P50" s="155">
        <v>867785</v>
      </c>
      <c r="Q50" s="155">
        <v>1074688</v>
      </c>
      <c r="R50" s="155">
        <v>441898</v>
      </c>
      <c r="S50" s="155">
        <v>3221416</v>
      </c>
      <c r="T50" s="155">
        <v>113876</v>
      </c>
      <c r="U50" s="155">
        <f t="shared" si="23"/>
        <v>43977115</v>
      </c>
      <c r="V50" s="128"/>
      <c r="W50" s="128"/>
      <c r="X50" s="128"/>
      <c r="Y50" s="128"/>
      <c r="Z50" s="148"/>
      <c r="AA50" s="128"/>
      <c r="AB50" s="128"/>
      <c r="AC50" s="128"/>
      <c r="AD50" s="128"/>
      <c r="AE50" s="128"/>
      <c r="AF50" s="128"/>
      <c r="AG50" s="128"/>
      <c r="AH50" s="128"/>
      <c r="AI50" s="128"/>
      <c r="AJ50" s="128"/>
      <c r="AK50" s="128"/>
    </row>
    <row r="51" spans="1:37">
      <c r="A51" s="137" t="s">
        <v>469</v>
      </c>
      <c r="B51" s="155">
        <v>60025</v>
      </c>
      <c r="C51" s="155">
        <v>9870405</v>
      </c>
      <c r="D51" s="155">
        <v>16776257</v>
      </c>
      <c r="E51" s="155">
        <v>37645</v>
      </c>
      <c r="F51" s="155">
        <v>14970</v>
      </c>
      <c r="G51" s="155">
        <v>111049</v>
      </c>
      <c r="H51" s="155">
        <v>520971</v>
      </c>
      <c r="I51" s="155">
        <v>5900350</v>
      </c>
      <c r="J51" s="155">
        <v>36815</v>
      </c>
      <c r="K51" s="155">
        <v>4097</v>
      </c>
      <c r="L51" s="155">
        <v>17311</v>
      </c>
      <c r="M51" s="155">
        <v>9387058</v>
      </c>
      <c r="N51" s="155">
        <v>1380015</v>
      </c>
      <c r="O51" s="155">
        <v>189</v>
      </c>
      <c r="P51" s="155">
        <v>915045</v>
      </c>
      <c r="Q51" s="155">
        <v>1462106</v>
      </c>
      <c r="R51" s="155">
        <v>757591</v>
      </c>
      <c r="S51" s="155">
        <v>4097695</v>
      </c>
      <c r="T51" s="155">
        <v>111044</v>
      </c>
      <c r="U51" s="155">
        <f t="shared" si="23"/>
        <v>51460638</v>
      </c>
      <c r="V51" s="128"/>
      <c r="W51" s="128"/>
      <c r="X51" s="128"/>
      <c r="Y51" s="128"/>
      <c r="Z51" s="148"/>
      <c r="AA51" s="128"/>
      <c r="AB51" s="128"/>
      <c r="AC51" s="128"/>
      <c r="AD51" s="128"/>
      <c r="AE51" s="128"/>
      <c r="AF51" s="128"/>
      <c r="AG51" s="128"/>
      <c r="AH51" s="128"/>
      <c r="AI51" s="128"/>
      <c r="AJ51" s="128"/>
      <c r="AK51" s="128"/>
    </row>
    <row r="52" spans="1:37">
      <c r="A52" s="137" t="s">
        <v>470</v>
      </c>
      <c r="B52" s="155">
        <v>54174</v>
      </c>
      <c r="C52" s="155">
        <v>12159354</v>
      </c>
      <c r="D52" s="155">
        <v>14106053</v>
      </c>
      <c r="E52" s="155">
        <v>51669</v>
      </c>
      <c r="F52" s="155">
        <v>12816</v>
      </c>
      <c r="G52" s="155">
        <v>220405</v>
      </c>
      <c r="H52" s="155">
        <v>482152</v>
      </c>
      <c r="I52" s="155">
        <v>6870868</v>
      </c>
      <c r="J52" s="155">
        <v>68679</v>
      </c>
      <c r="K52" s="155">
        <v>7280</v>
      </c>
      <c r="L52" s="155">
        <v>19293</v>
      </c>
      <c r="M52" s="155">
        <v>10596065</v>
      </c>
      <c r="N52" s="155">
        <v>1173638</v>
      </c>
      <c r="O52" s="155">
        <v>206</v>
      </c>
      <c r="P52" s="155">
        <v>1594788</v>
      </c>
      <c r="Q52" s="155">
        <v>1318680</v>
      </c>
      <c r="R52" s="155">
        <v>401312</v>
      </c>
      <c r="S52" s="155">
        <v>3208361</v>
      </c>
      <c r="T52" s="155">
        <v>114871</v>
      </c>
      <c r="U52" s="155">
        <f t="shared" si="23"/>
        <v>52460664</v>
      </c>
      <c r="V52" s="128"/>
      <c r="W52" s="128"/>
      <c r="X52" s="128"/>
      <c r="Y52" s="128"/>
      <c r="Z52" s="148"/>
      <c r="AA52" s="128"/>
      <c r="AB52" s="128"/>
      <c r="AC52" s="128"/>
      <c r="AD52" s="128"/>
      <c r="AE52" s="128"/>
      <c r="AF52" s="128"/>
      <c r="AG52" s="128"/>
      <c r="AH52" s="128"/>
      <c r="AI52" s="128"/>
      <c r="AJ52" s="128"/>
      <c r="AK52" s="128"/>
    </row>
    <row r="53" spans="1:37">
      <c r="A53" s="156" t="s">
        <v>216</v>
      </c>
      <c r="B53" s="145">
        <f>SUM(B41:B52)</f>
        <v>846248</v>
      </c>
      <c r="C53" s="145">
        <f t="shared" ref="C53:T53" si="24">SUM(C41:C52)</f>
        <v>120025964</v>
      </c>
      <c r="D53" s="145">
        <f t="shared" si="24"/>
        <v>168676747</v>
      </c>
      <c r="E53" s="145">
        <f t="shared" si="24"/>
        <v>791085</v>
      </c>
      <c r="F53" s="145">
        <f t="shared" si="24"/>
        <v>174168</v>
      </c>
      <c r="G53" s="145">
        <f t="shared" si="24"/>
        <v>3782251</v>
      </c>
      <c r="H53" s="145">
        <f t="shared" si="24"/>
        <v>6669830</v>
      </c>
      <c r="I53" s="145">
        <f t="shared" si="24"/>
        <v>69369635</v>
      </c>
      <c r="J53" s="145">
        <f t="shared" si="24"/>
        <v>723547</v>
      </c>
      <c r="K53" s="145">
        <f t="shared" si="24"/>
        <v>38489</v>
      </c>
      <c r="L53" s="145">
        <f t="shared" si="24"/>
        <v>456928</v>
      </c>
      <c r="M53" s="145">
        <f t="shared" si="24"/>
        <v>95246110</v>
      </c>
      <c r="N53" s="145">
        <f t="shared" si="24"/>
        <v>9468565</v>
      </c>
      <c r="O53" s="145">
        <f t="shared" si="24"/>
        <v>2100</v>
      </c>
      <c r="P53" s="145">
        <f t="shared" si="24"/>
        <v>14868682</v>
      </c>
      <c r="Q53" s="145">
        <f t="shared" si="24"/>
        <v>16768246</v>
      </c>
      <c r="R53" s="145">
        <f t="shared" si="24"/>
        <v>6706193</v>
      </c>
      <c r="S53" s="145">
        <f t="shared" si="24"/>
        <v>54068234</v>
      </c>
      <c r="T53" s="145">
        <f t="shared" si="24"/>
        <v>1599327</v>
      </c>
      <c r="U53" s="145">
        <f>SUM(U41:U52)</f>
        <v>570282349</v>
      </c>
      <c r="V53" s="128"/>
      <c r="W53" s="128"/>
      <c r="X53" s="128"/>
      <c r="Y53" s="128"/>
      <c r="Z53" s="148"/>
      <c r="AA53" s="128"/>
      <c r="AB53" s="128"/>
      <c r="AC53" s="128"/>
      <c r="AD53" s="128"/>
      <c r="AE53" s="128"/>
      <c r="AF53" s="128"/>
      <c r="AG53" s="128"/>
      <c r="AH53" s="128"/>
      <c r="AI53" s="128"/>
      <c r="AJ53" s="128"/>
      <c r="AK53" s="128"/>
    </row>
    <row r="54" spans="1:37">
      <c r="A54" s="128"/>
      <c r="B54" s="128"/>
      <c r="C54" s="128"/>
      <c r="D54" s="128"/>
      <c r="E54" s="128"/>
      <c r="F54" s="128"/>
      <c r="G54" s="148"/>
      <c r="H54" s="128"/>
      <c r="I54" s="128"/>
      <c r="J54" s="128"/>
      <c r="K54" s="128"/>
      <c r="L54" s="128"/>
      <c r="M54" s="128"/>
      <c r="N54" s="128"/>
      <c r="O54" s="128"/>
      <c r="P54" s="128"/>
      <c r="Q54" s="128"/>
      <c r="R54" s="128"/>
      <c r="S54" s="128"/>
      <c r="T54" s="128"/>
      <c r="U54" s="128"/>
      <c r="V54" s="128"/>
      <c r="W54" s="128"/>
      <c r="X54" s="128"/>
      <c r="Y54" s="128"/>
      <c r="Z54" s="148"/>
      <c r="AA54" s="128"/>
      <c r="AB54" s="128"/>
      <c r="AC54" s="128"/>
      <c r="AD54" s="128"/>
      <c r="AE54" s="128"/>
      <c r="AF54" s="128"/>
      <c r="AG54" s="128"/>
      <c r="AH54" s="128"/>
    </row>
    <row r="55" spans="1:37">
      <c r="A55" s="150"/>
      <c r="B55" s="128"/>
      <c r="C55" s="152"/>
      <c r="D55" s="152"/>
      <c r="E55" s="152"/>
      <c r="F55" s="152"/>
      <c r="G55" s="152"/>
      <c r="H55" s="92"/>
      <c r="I55" s="152"/>
      <c r="J55" s="152"/>
      <c r="K55" s="152"/>
      <c r="L55" s="152"/>
      <c r="M55" s="157"/>
      <c r="N55" s="128"/>
      <c r="O55" s="128"/>
      <c r="P55" s="128"/>
      <c r="Q55" s="128"/>
      <c r="R55" s="128"/>
      <c r="S55" s="128"/>
      <c r="T55" s="128"/>
      <c r="U55" s="128"/>
      <c r="V55" s="128"/>
      <c r="W55" s="128"/>
      <c r="X55" s="128"/>
      <c r="Y55" s="128"/>
      <c r="Z55" s="148"/>
      <c r="AA55" s="128"/>
      <c r="AB55" s="128"/>
      <c r="AC55" s="128"/>
      <c r="AD55" s="128"/>
      <c r="AE55" s="128"/>
      <c r="AF55" s="128"/>
      <c r="AG55" s="128"/>
      <c r="AH55" s="128"/>
    </row>
    <row r="56" spans="1:37">
      <c r="A56" s="150"/>
      <c r="B56" s="128"/>
      <c r="C56" s="152"/>
      <c r="D56" s="152"/>
      <c r="E56" s="152"/>
      <c r="F56" s="152"/>
      <c r="G56" s="152"/>
      <c r="H56" s="92"/>
      <c r="I56" s="152"/>
      <c r="J56" s="152"/>
      <c r="K56" s="152"/>
      <c r="L56" s="152"/>
      <c r="M56" s="157"/>
      <c r="N56" s="128"/>
      <c r="O56" s="128"/>
      <c r="P56" s="128"/>
      <c r="Q56" s="128"/>
      <c r="R56" s="128"/>
      <c r="S56" s="128"/>
      <c r="T56" s="128"/>
      <c r="U56" s="128"/>
      <c r="V56" s="128"/>
      <c r="W56" s="128"/>
      <c r="X56" s="128"/>
      <c r="Y56" s="128"/>
      <c r="Z56" s="148"/>
      <c r="AA56" s="128"/>
      <c r="AB56" s="128"/>
      <c r="AC56" s="128"/>
      <c r="AD56" s="128"/>
      <c r="AE56" s="128"/>
      <c r="AF56" s="128"/>
      <c r="AG56" s="128"/>
      <c r="AH56" s="128"/>
    </row>
    <row r="57" spans="1:37">
      <c r="A57" s="150"/>
      <c r="B57" s="128"/>
      <c r="C57" s="152"/>
      <c r="D57" s="152"/>
      <c r="E57" s="152"/>
      <c r="F57" s="152"/>
      <c r="G57" s="152"/>
      <c r="H57" s="92"/>
      <c r="I57" s="152"/>
      <c r="J57" s="152"/>
      <c r="K57" s="152"/>
      <c r="L57" s="152"/>
      <c r="M57" s="157"/>
      <c r="N57" s="128"/>
      <c r="O57" s="128"/>
      <c r="P57" s="128"/>
      <c r="Q57" s="128"/>
      <c r="R57" s="128"/>
      <c r="S57" s="128"/>
      <c r="T57" s="128"/>
      <c r="U57" s="128"/>
      <c r="V57" s="128"/>
      <c r="W57" s="128"/>
      <c r="X57" s="128"/>
      <c r="Y57" s="128"/>
      <c r="Z57" s="148"/>
      <c r="AA57" s="128"/>
      <c r="AB57" s="128"/>
      <c r="AC57" s="128"/>
      <c r="AD57" s="128"/>
      <c r="AE57" s="128"/>
      <c r="AF57" s="128"/>
      <c r="AG57" s="128"/>
      <c r="AH57" s="128"/>
    </row>
    <row r="58" spans="1:37">
      <c r="A58" s="150"/>
      <c r="B58" s="128"/>
      <c r="C58" s="152"/>
      <c r="D58" s="152"/>
      <c r="E58" s="152"/>
      <c r="F58" s="152"/>
      <c r="G58" s="152"/>
      <c r="H58" s="92"/>
      <c r="I58" s="152"/>
      <c r="J58" s="152"/>
      <c r="K58" s="152"/>
      <c r="L58" s="152"/>
      <c r="M58" s="157"/>
      <c r="N58" s="128"/>
      <c r="O58" s="128"/>
      <c r="P58" s="128"/>
      <c r="Q58" s="128"/>
      <c r="R58" s="128"/>
      <c r="S58" s="128"/>
      <c r="T58" s="128"/>
      <c r="U58" s="128"/>
      <c r="V58" s="128"/>
      <c r="W58" s="128"/>
      <c r="X58" s="128"/>
      <c r="Y58" s="128"/>
      <c r="Z58" s="148"/>
      <c r="AA58" s="128"/>
      <c r="AB58" s="128"/>
      <c r="AC58" s="128"/>
      <c r="AD58" s="128"/>
      <c r="AE58" s="128"/>
      <c r="AF58" s="128"/>
      <c r="AG58" s="128"/>
      <c r="AH58" s="128"/>
    </row>
    <row r="59" spans="1:37">
      <c r="A59" s="150"/>
      <c r="B59" s="128"/>
      <c r="C59" s="152"/>
      <c r="D59" s="152"/>
      <c r="E59" s="152"/>
      <c r="F59" s="152"/>
      <c r="G59" s="152"/>
      <c r="H59" s="92"/>
      <c r="I59" s="152"/>
      <c r="J59" s="152"/>
      <c r="K59" s="152"/>
      <c r="L59" s="152"/>
      <c r="M59" s="157"/>
      <c r="N59" s="128"/>
      <c r="O59" s="128"/>
      <c r="P59" s="128"/>
      <c r="Q59" s="128"/>
      <c r="R59" s="128"/>
      <c r="S59" s="128"/>
      <c r="T59" s="128"/>
      <c r="U59" s="128"/>
      <c r="V59" s="128"/>
      <c r="W59" s="128"/>
      <c r="X59" s="128"/>
      <c r="Y59" s="128"/>
      <c r="Z59" s="148"/>
      <c r="AA59" s="128"/>
      <c r="AB59" s="128"/>
      <c r="AC59" s="128"/>
      <c r="AD59" s="128"/>
      <c r="AE59" s="128"/>
      <c r="AF59" s="128"/>
      <c r="AG59" s="128"/>
      <c r="AH59" s="128"/>
    </row>
    <row r="60" spans="1:37">
      <c r="A60" s="150"/>
      <c r="B60" s="128"/>
      <c r="C60" s="152"/>
      <c r="D60" s="152"/>
      <c r="E60" s="152"/>
      <c r="F60" s="152"/>
      <c r="G60" s="152"/>
      <c r="H60" s="92"/>
      <c r="I60" s="152"/>
      <c r="J60" s="152"/>
      <c r="K60" s="152"/>
      <c r="L60" s="152"/>
      <c r="M60" s="157"/>
      <c r="N60" s="128"/>
      <c r="O60" s="128"/>
      <c r="P60" s="128"/>
      <c r="Q60" s="128"/>
      <c r="R60" s="128"/>
      <c r="S60" s="128"/>
      <c r="T60" s="128"/>
      <c r="U60" s="128"/>
      <c r="V60" s="128"/>
      <c r="W60" s="128"/>
      <c r="X60" s="128"/>
      <c r="Y60" s="128"/>
      <c r="Z60" s="148"/>
      <c r="AA60" s="128"/>
      <c r="AB60" s="128"/>
      <c r="AC60" s="128"/>
      <c r="AD60" s="128"/>
      <c r="AE60" s="128"/>
      <c r="AF60" s="128"/>
      <c r="AG60" s="128"/>
      <c r="AH60" s="128"/>
    </row>
    <row r="61" spans="1:37">
      <c r="A61" s="150"/>
      <c r="B61" s="128"/>
      <c r="C61" s="152"/>
      <c r="D61" s="152"/>
      <c r="E61" s="152"/>
      <c r="F61" s="152"/>
      <c r="G61" s="152"/>
      <c r="H61" s="92"/>
      <c r="I61" s="152"/>
      <c r="J61" s="152"/>
      <c r="K61" s="152"/>
      <c r="L61" s="152"/>
      <c r="M61" s="157"/>
      <c r="N61" s="128"/>
      <c r="O61" s="128"/>
      <c r="P61" s="128"/>
      <c r="Q61" s="128"/>
      <c r="R61" s="128"/>
      <c r="S61" s="128"/>
      <c r="T61" s="128"/>
      <c r="U61" s="128"/>
      <c r="V61" s="128"/>
      <c r="W61" s="128"/>
      <c r="X61" s="128"/>
      <c r="Y61" s="128"/>
      <c r="Z61" s="148"/>
      <c r="AA61" s="128"/>
      <c r="AB61" s="128"/>
      <c r="AC61" s="128"/>
      <c r="AD61" s="128"/>
      <c r="AE61" s="128"/>
      <c r="AF61" s="128"/>
      <c r="AG61" s="128"/>
      <c r="AH61" s="128"/>
    </row>
    <row r="62" spans="1:37">
      <c r="A62" s="150"/>
      <c r="B62" s="128"/>
      <c r="C62" s="152"/>
      <c r="D62" s="152"/>
      <c r="E62" s="152"/>
      <c r="F62" s="152"/>
      <c r="G62" s="152"/>
      <c r="H62" s="92"/>
      <c r="I62" s="152"/>
      <c r="J62" s="152"/>
      <c r="K62" s="152"/>
      <c r="L62" s="152"/>
      <c r="M62" s="157"/>
      <c r="N62" s="128"/>
      <c r="O62" s="128"/>
      <c r="P62" s="128"/>
      <c r="Q62" s="128"/>
      <c r="R62" s="128"/>
      <c r="S62" s="128"/>
      <c r="T62" s="128"/>
      <c r="U62" s="128"/>
      <c r="V62" s="128"/>
      <c r="W62" s="128"/>
      <c r="X62" s="128"/>
      <c r="Y62" s="128"/>
      <c r="Z62" s="148"/>
      <c r="AA62" s="128"/>
      <c r="AB62" s="128"/>
      <c r="AC62" s="128"/>
      <c r="AD62" s="128"/>
      <c r="AE62" s="128"/>
      <c r="AF62" s="128"/>
      <c r="AG62" s="128"/>
      <c r="AH62" s="128"/>
    </row>
    <row r="63" spans="1:37">
      <c r="A63" s="150"/>
      <c r="B63" s="128"/>
      <c r="C63" s="152"/>
      <c r="D63" s="152"/>
      <c r="E63" s="152"/>
      <c r="F63" s="152"/>
      <c r="G63" s="152"/>
      <c r="H63" s="92"/>
      <c r="I63" s="152"/>
      <c r="J63" s="152"/>
      <c r="K63" s="152"/>
      <c r="L63" s="152"/>
      <c r="M63" s="157"/>
      <c r="N63" s="128"/>
      <c r="O63" s="128"/>
      <c r="P63" s="128"/>
      <c r="Q63" s="128"/>
      <c r="R63" s="128"/>
      <c r="S63" s="128"/>
      <c r="T63" s="128"/>
      <c r="U63" s="128"/>
      <c r="V63" s="128"/>
      <c r="W63" s="128"/>
      <c r="X63" s="128"/>
      <c r="Y63" s="128"/>
      <c r="Z63" s="148"/>
      <c r="AA63" s="128"/>
      <c r="AB63" s="128"/>
      <c r="AC63" s="128"/>
      <c r="AD63" s="128"/>
      <c r="AE63" s="128"/>
      <c r="AF63" s="128"/>
      <c r="AG63" s="128"/>
      <c r="AH63" s="128"/>
    </row>
    <row r="64" spans="1:37">
      <c r="A64" s="150"/>
      <c r="B64" s="128"/>
      <c r="C64" s="152"/>
      <c r="D64" s="152"/>
      <c r="E64" s="152"/>
      <c r="F64" s="152"/>
      <c r="G64" s="152"/>
      <c r="H64" s="92"/>
      <c r="I64" s="152"/>
      <c r="J64" s="152"/>
      <c r="K64" s="152"/>
      <c r="L64" s="152"/>
      <c r="M64" s="157"/>
      <c r="N64" s="128"/>
      <c r="O64" s="128"/>
      <c r="P64" s="128"/>
      <c r="Q64" s="128"/>
      <c r="R64" s="128"/>
      <c r="S64" s="128"/>
      <c r="T64" s="128"/>
      <c r="U64" s="128"/>
      <c r="V64" s="128"/>
      <c r="W64" s="128"/>
      <c r="X64" s="128"/>
      <c r="Y64" s="128"/>
      <c r="Z64" s="148"/>
      <c r="AA64" s="128"/>
      <c r="AB64" s="128"/>
      <c r="AC64" s="128"/>
      <c r="AD64" s="128"/>
      <c r="AE64" s="128"/>
      <c r="AF64" s="128"/>
      <c r="AG64" s="128"/>
      <c r="AH64" s="128"/>
    </row>
    <row r="65" spans="1:34">
      <c r="A65" s="150"/>
      <c r="B65" s="128"/>
      <c r="C65" s="152"/>
      <c r="D65" s="152"/>
      <c r="E65" s="152"/>
      <c r="F65" s="152"/>
      <c r="G65" s="152"/>
      <c r="H65" s="92"/>
      <c r="I65" s="152"/>
      <c r="J65" s="152"/>
      <c r="K65" s="152"/>
      <c r="L65" s="152"/>
      <c r="M65" s="157"/>
      <c r="N65" s="128"/>
      <c r="O65" s="128"/>
      <c r="P65" s="128"/>
      <c r="Q65" s="128"/>
      <c r="R65" s="128"/>
      <c r="S65" s="128"/>
      <c r="T65" s="128"/>
      <c r="U65" s="128"/>
      <c r="V65" s="128"/>
      <c r="W65" s="128"/>
      <c r="X65" s="128"/>
      <c r="Y65" s="128"/>
      <c r="Z65" s="148"/>
      <c r="AA65" s="128"/>
      <c r="AB65" s="128"/>
      <c r="AC65" s="128"/>
      <c r="AD65" s="128"/>
      <c r="AE65" s="128"/>
      <c r="AF65" s="128"/>
      <c r="AG65" s="128"/>
      <c r="AH65" s="128"/>
    </row>
    <row r="66" spans="1:34">
      <c r="A66" s="150"/>
      <c r="B66" s="128"/>
      <c r="C66" s="152"/>
      <c r="D66" s="152"/>
      <c r="E66" s="152"/>
      <c r="F66" s="152"/>
      <c r="G66" s="152"/>
      <c r="H66" s="92"/>
      <c r="I66" s="152"/>
      <c r="J66" s="152"/>
      <c r="K66" s="152"/>
      <c r="L66" s="152"/>
      <c r="M66" s="157"/>
      <c r="N66" s="128"/>
      <c r="O66" s="128"/>
      <c r="P66" s="128"/>
      <c r="Q66" s="128"/>
      <c r="R66" s="128"/>
      <c r="S66" s="128"/>
      <c r="T66" s="128"/>
      <c r="U66" s="128"/>
      <c r="V66" s="128"/>
      <c r="W66" s="128"/>
      <c r="X66" s="128"/>
      <c r="Y66" s="128"/>
      <c r="Z66" s="148"/>
      <c r="AA66" s="128"/>
      <c r="AB66" s="128"/>
      <c r="AC66" s="128"/>
      <c r="AD66" s="128"/>
      <c r="AE66" s="128"/>
      <c r="AF66" s="128"/>
      <c r="AG66" s="128"/>
      <c r="AH66" s="128"/>
    </row>
    <row r="67" spans="1:34">
      <c r="A67" s="150"/>
      <c r="B67" s="128"/>
      <c r="C67" s="152"/>
      <c r="D67" s="152"/>
      <c r="E67" s="152"/>
      <c r="F67" s="152"/>
      <c r="G67" s="152"/>
      <c r="H67" s="92"/>
      <c r="I67" s="152"/>
      <c r="J67" s="152"/>
      <c r="K67" s="152"/>
      <c r="L67" s="152"/>
      <c r="M67" s="157"/>
      <c r="N67" s="128"/>
      <c r="O67" s="128"/>
      <c r="P67" s="128"/>
      <c r="Q67" s="128"/>
      <c r="R67" s="128"/>
      <c r="S67" s="128"/>
      <c r="T67" s="128"/>
      <c r="U67" s="128"/>
      <c r="V67" s="128"/>
      <c r="W67" s="128"/>
      <c r="X67" s="128"/>
      <c r="Y67" s="128"/>
      <c r="Z67" s="148"/>
      <c r="AA67" s="128"/>
      <c r="AB67" s="128"/>
      <c r="AC67" s="128"/>
      <c r="AD67" s="128"/>
      <c r="AE67" s="128"/>
      <c r="AF67" s="128"/>
      <c r="AG67" s="128"/>
      <c r="AH67" s="128"/>
    </row>
    <row r="68" spans="1:34">
      <c r="A68" s="150"/>
      <c r="B68" s="128"/>
      <c r="C68" s="152"/>
      <c r="D68" s="152"/>
      <c r="E68" s="152"/>
      <c r="F68" s="152"/>
      <c r="G68" s="152"/>
      <c r="H68" s="92"/>
      <c r="I68" s="152"/>
      <c r="J68" s="152"/>
      <c r="K68" s="152"/>
      <c r="L68" s="152"/>
      <c r="M68" s="157"/>
      <c r="N68" s="128"/>
      <c r="O68" s="128"/>
      <c r="P68" s="128"/>
      <c r="Q68" s="128"/>
      <c r="R68" s="128"/>
      <c r="S68" s="128"/>
      <c r="T68" s="128"/>
      <c r="U68" s="128"/>
      <c r="V68" s="128"/>
      <c r="W68" s="128"/>
      <c r="X68" s="128"/>
      <c r="Y68" s="128"/>
      <c r="Z68" s="148"/>
      <c r="AA68" s="128"/>
      <c r="AB68" s="128"/>
      <c r="AC68" s="128"/>
      <c r="AD68" s="128"/>
      <c r="AE68" s="128"/>
      <c r="AF68" s="128"/>
      <c r="AG68" s="128"/>
      <c r="AH68" s="128"/>
    </row>
    <row r="69" spans="1:34">
      <c r="A69" s="150"/>
      <c r="B69" s="128"/>
      <c r="C69" s="152"/>
      <c r="D69" s="152"/>
      <c r="E69" s="152"/>
      <c r="F69" s="152"/>
      <c r="G69" s="152"/>
      <c r="H69" s="92"/>
      <c r="I69" s="152"/>
      <c r="J69" s="152"/>
      <c r="K69" s="152"/>
      <c r="L69" s="152"/>
      <c r="M69" s="157"/>
      <c r="N69" s="128"/>
      <c r="O69" s="128"/>
      <c r="P69" s="128"/>
      <c r="Q69" s="128"/>
      <c r="R69" s="128"/>
      <c r="S69" s="128"/>
      <c r="T69" s="128"/>
      <c r="U69" s="128"/>
      <c r="V69" s="128"/>
      <c r="W69" s="128"/>
      <c r="X69" s="128"/>
      <c r="Y69" s="128"/>
      <c r="Z69" s="148"/>
      <c r="AA69" s="128"/>
      <c r="AB69" s="128"/>
      <c r="AC69" s="128"/>
      <c r="AD69" s="128"/>
      <c r="AE69" s="128"/>
      <c r="AF69" s="128"/>
      <c r="AG69" s="128"/>
      <c r="AH69" s="128"/>
    </row>
    <row r="70" spans="1:34" ht="30.75" customHeight="1">
      <c r="A70" s="496" t="s">
        <v>627</v>
      </c>
      <c r="B70" s="158"/>
      <c r="C70" s="158"/>
      <c r="D70" s="159"/>
      <c r="E70" s="152"/>
      <c r="F70" s="152"/>
      <c r="G70" s="152"/>
      <c r="H70" s="92"/>
      <c r="I70" s="152"/>
      <c r="J70" s="152"/>
      <c r="K70" s="152"/>
      <c r="L70" s="152"/>
      <c r="M70" s="157"/>
      <c r="N70" s="128"/>
      <c r="O70" s="128"/>
      <c r="P70" s="128"/>
      <c r="Q70" s="128"/>
      <c r="R70" s="128"/>
      <c r="S70" s="128"/>
      <c r="T70" s="128"/>
      <c r="U70" s="128"/>
      <c r="V70" s="128"/>
      <c r="W70" s="128"/>
      <c r="X70" s="128"/>
      <c r="Y70" s="128"/>
      <c r="Z70" s="148"/>
      <c r="AA70" s="128"/>
      <c r="AB70" s="128"/>
      <c r="AC70" s="128"/>
      <c r="AD70" s="128"/>
      <c r="AE70" s="128"/>
      <c r="AF70" s="128"/>
      <c r="AG70" s="128"/>
      <c r="AH70" s="128"/>
    </row>
    <row r="71" spans="1:34" ht="12" customHeight="1">
      <c r="A71" s="133"/>
      <c r="B71" s="128"/>
      <c r="C71" s="152"/>
      <c r="D71" s="152"/>
      <c r="E71" s="152"/>
      <c r="F71" s="152"/>
      <c r="G71" s="152"/>
      <c r="H71" s="92"/>
      <c r="I71" s="152"/>
      <c r="J71" s="152"/>
      <c r="K71" s="152"/>
      <c r="L71" s="152"/>
      <c r="M71" s="157"/>
      <c r="N71" s="128"/>
      <c r="O71" s="128"/>
      <c r="P71" s="128"/>
      <c r="Q71" s="128"/>
      <c r="R71" s="128"/>
      <c r="S71" s="128"/>
      <c r="T71" s="128"/>
      <c r="U71" s="128"/>
      <c r="V71" s="128"/>
      <c r="W71" s="128"/>
      <c r="X71" s="128"/>
      <c r="Y71" s="128"/>
      <c r="Z71" s="148"/>
      <c r="AA71" s="128"/>
      <c r="AB71" s="128"/>
      <c r="AC71" s="128"/>
      <c r="AD71" s="128"/>
      <c r="AE71" s="128"/>
      <c r="AF71" s="128"/>
      <c r="AG71" s="128"/>
      <c r="AH71" s="128"/>
    </row>
    <row r="72" spans="1:34">
      <c r="A72" s="389" t="s">
        <v>477</v>
      </c>
      <c r="B72" s="128"/>
      <c r="C72" s="152"/>
      <c r="D72" s="152"/>
      <c r="E72" s="152"/>
      <c r="F72" s="152"/>
      <c r="G72" s="152"/>
      <c r="H72" s="92"/>
      <c r="I72" s="152"/>
      <c r="J72" s="152"/>
      <c r="K72" s="152"/>
      <c r="L72" s="152"/>
      <c r="M72" s="157"/>
      <c r="N72" s="128"/>
      <c r="O72" s="128"/>
      <c r="P72" s="128"/>
      <c r="Q72" s="128"/>
      <c r="R72" s="128"/>
      <c r="S72" s="128"/>
      <c r="T72" s="128"/>
      <c r="U72" s="128"/>
      <c r="V72" s="128"/>
      <c r="W72" s="128"/>
      <c r="X72" s="128"/>
      <c r="Y72" s="128"/>
      <c r="Z72" s="148"/>
      <c r="AA72" s="128"/>
      <c r="AB72" s="128"/>
      <c r="AC72" s="128"/>
      <c r="AD72" s="128"/>
      <c r="AE72" s="128"/>
      <c r="AF72" s="128"/>
      <c r="AG72" s="128"/>
      <c r="AH72" s="128"/>
    </row>
    <row r="73" spans="1:34" ht="12" customHeight="1">
      <c r="A73" s="133"/>
      <c r="B73" s="128"/>
      <c r="C73" s="152"/>
      <c r="D73" s="152"/>
      <c r="E73" s="152"/>
      <c r="F73" s="152"/>
      <c r="G73" s="152"/>
      <c r="H73" s="92"/>
      <c r="I73" s="152"/>
      <c r="J73" s="152"/>
      <c r="K73" s="152"/>
      <c r="L73" s="152"/>
      <c r="M73" s="157"/>
      <c r="N73" s="128"/>
      <c r="O73" s="128"/>
      <c r="P73" s="128"/>
      <c r="Q73" s="128"/>
      <c r="R73" s="128"/>
      <c r="S73" s="128"/>
      <c r="T73" s="128"/>
      <c r="U73" s="128"/>
      <c r="V73" s="128"/>
      <c r="W73" s="128"/>
      <c r="X73" s="128"/>
      <c r="Y73" s="128"/>
      <c r="Z73" s="148"/>
      <c r="AA73" s="128"/>
      <c r="AB73" s="128"/>
      <c r="AC73" s="128"/>
      <c r="AD73" s="128"/>
      <c r="AE73" s="128"/>
      <c r="AF73" s="128"/>
      <c r="AG73" s="128"/>
      <c r="AH73" s="128"/>
    </row>
    <row r="74" spans="1:34" ht="12" customHeight="1">
      <c r="A74" s="133"/>
      <c r="B74" s="128"/>
      <c r="C74" s="152"/>
      <c r="D74" s="152"/>
      <c r="E74" s="152"/>
      <c r="F74" s="152"/>
      <c r="G74" s="152"/>
      <c r="H74" s="92"/>
      <c r="I74" s="152"/>
      <c r="J74" s="152"/>
      <c r="K74" s="152"/>
      <c r="L74" s="152"/>
      <c r="M74" s="157"/>
      <c r="N74" s="128"/>
      <c r="O74" s="128"/>
      <c r="P74" s="128"/>
      <c r="Q74" s="128"/>
      <c r="R74" s="128"/>
      <c r="S74" s="128"/>
      <c r="T74" s="128"/>
      <c r="U74" s="128"/>
      <c r="V74" s="128"/>
      <c r="W74" s="128"/>
      <c r="X74" s="128"/>
      <c r="Y74" s="128"/>
      <c r="Z74" s="148"/>
      <c r="AA74" s="128"/>
      <c r="AB74" s="128"/>
      <c r="AC74" s="128"/>
      <c r="AD74" s="128"/>
      <c r="AE74" s="128"/>
      <c r="AF74" s="128"/>
      <c r="AG74" s="128"/>
      <c r="AH74" s="128"/>
    </row>
    <row r="75" spans="1:34">
      <c r="A75" s="150" t="s">
        <v>80</v>
      </c>
      <c r="B75" s="128"/>
      <c r="C75" s="152"/>
      <c r="D75" s="152"/>
      <c r="E75" s="152"/>
      <c r="F75" s="152"/>
      <c r="G75" s="152"/>
      <c r="H75" s="92"/>
      <c r="I75" s="152"/>
      <c r="J75" s="152"/>
      <c r="K75" s="152"/>
      <c r="L75" s="152"/>
      <c r="M75" s="157"/>
      <c r="N75" s="128"/>
      <c r="O75" s="128"/>
      <c r="P75" s="128"/>
      <c r="Q75" s="128"/>
      <c r="R75" s="128"/>
      <c r="S75" s="128"/>
      <c r="T75" s="128"/>
      <c r="U75" s="128"/>
      <c r="V75" s="128"/>
      <c r="W75" s="128"/>
      <c r="X75" s="128"/>
      <c r="Y75" s="128"/>
      <c r="Z75" s="148"/>
      <c r="AA75" s="128"/>
      <c r="AB75" s="128"/>
      <c r="AC75" s="128"/>
      <c r="AD75" s="128"/>
      <c r="AE75" s="128"/>
      <c r="AF75" s="128"/>
      <c r="AG75" s="128"/>
      <c r="AH75" s="128"/>
    </row>
    <row r="76" spans="1:34" ht="25.5">
      <c r="A76" s="160" t="s">
        <v>219</v>
      </c>
      <c r="B76" s="470" t="s">
        <v>145</v>
      </c>
      <c r="C76" s="136" t="s">
        <v>73</v>
      </c>
      <c r="D76" s="136" t="s">
        <v>231</v>
      </c>
      <c r="E76" s="136" t="s">
        <v>132</v>
      </c>
      <c r="F76" s="136" t="s">
        <v>133</v>
      </c>
      <c r="G76" s="161" t="s">
        <v>160</v>
      </c>
      <c r="H76" s="161" t="s">
        <v>100</v>
      </c>
      <c r="I76" s="161" t="s">
        <v>101</v>
      </c>
      <c r="J76" s="161" t="s">
        <v>121</v>
      </c>
      <c r="K76" s="162" t="s">
        <v>106</v>
      </c>
      <c r="L76" s="153" t="s">
        <v>161</v>
      </c>
      <c r="M76" s="153" t="s">
        <v>107</v>
      </c>
      <c r="N76" s="153" t="s">
        <v>177</v>
      </c>
      <c r="O76" s="163"/>
      <c r="P76" s="128"/>
      <c r="Q76" s="128"/>
      <c r="R76" s="128"/>
      <c r="S76" s="128"/>
      <c r="T76" s="128"/>
      <c r="U76" s="128"/>
      <c r="V76" s="128"/>
      <c r="W76" s="128"/>
      <c r="X76" s="128"/>
      <c r="Y76" s="128"/>
      <c r="Z76" s="148"/>
      <c r="AA76" s="128"/>
      <c r="AB76" s="128"/>
      <c r="AC76" s="128"/>
      <c r="AD76" s="128"/>
      <c r="AE76" s="128"/>
      <c r="AF76" s="128"/>
      <c r="AG76" s="128"/>
      <c r="AH76" s="128"/>
    </row>
    <row r="77" spans="1:34" ht="25.5">
      <c r="A77" s="164" t="s">
        <v>143</v>
      </c>
      <c r="B77" s="165">
        <f t="shared" ref="B77:I77" si="25">B93/1024</f>
        <v>643.93322265624988</v>
      </c>
      <c r="C77" s="165">
        <f t="shared" si="25"/>
        <v>188.17906250000001</v>
      </c>
      <c r="D77" s="165">
        <f t="shared" si="25"/>
        <v>37.516135742187501</v>
      </c>
      <c r="E77" s="165">
        <f t="shared" si="25"/>
        <v>1327.66482421875</v>
      </c>
      <c r="F77" s="165">
        <f t="shared" si="25"/>
        <v>7.2834960937500011</v>
      </c>
      <c r="G77" s="165">
        <f t="shared" si="25"/>
        <v>1200.866494140625</v>
      </c>
      <c r="H77" s="165">
        <f>H93/1024</f>
        <v>1289.7931152343751</v>
      </c>
      <c r="I77" s="165">
        <f t="shared" si="25"/>
        <v>168.339326171875</v>
      </c>
      <c r="J77" s="165">
        <f>J93/1024</f>
        <v>370.48637695312499</v>
      </c>
      <c r="K77" s="165">
        <f t="shared" ref="K77:M77" si="26">K93/1024</f>
        <v>10.159755859375002</v>
      </c>
      <c r="L77" s="165">
        <f t="shared" si="26"/>
        <v>161.62029296874999</v>
      </c>
      <c r="M77" s="165">
        <f t="shared" si="26"/>
        <v>1.470908203125</v>
      </c>
      <c r="N77" s="165">
        <f>SUM(B77:M77)</f>
        <v>5407.3130107421866</v>
      </c>
      <c r="O77" s="140"/>
      <c r="P77" s="128"/>
      <c r="Q77" s="128"/>
      <c r="R77" s="128"/>
      <c r="S77" s="128"/>
      <c r="T77" s="128"/>
      <c r="U77" s="128"/>
      <c r="V77" s="128"/>
      <c r="W77" s="128"/>
      <c r="X77" s="128"/>
      <c r="Y77" s="128"/>
      <c r="Z77" s="148"/>
      <c r="AA77" s="128"/>
      <c r="AB77" s="128"/>
      <c r="AC77" s="128"/>
      <c r="AD77" s="128"/>
      <c r="AE77" s="128"/>
      <c r="AF77" s="128"/>
      <c r="AG77" s="128"/>
      <c r="AH77" s="128"/>
    </row>
    <row r="78" spans="1:34">
      <c r="A78" s="150"/>
      <c r="B78" s="217"/>
      <c r="C78" s="217"/>
      <c r="D78" s="217"/>
      <c r="E78" s="217"/>
      <c r="F78" s="217"/>
      <c r="G78" s="217"/>
      <c r="H78" s="217"/>
      <c r="I78" s="217"/>
      <c r="J78" s="217"/>
      <c r="K78" s="217"/>
      <c r="L78" s="217"/>
      <c r="M78" s="217"/>
      <c r="N78" s="128"/>
      <c r="O78" s="128"/>
      <c r="P78" s="128"/>
      <c r="Q78" s="128"/>
      <c r="R78" s="128"/>
      <c r="S78" s="128"/>
      <c r="T78" s="128"/>
      <c r="U78" s="128"/>
      <c r="V78" s="128"/>
      <c r="W78" s="128"/>
      <c r="X78" s="128"/>
      <c r="Y78" s="128"/>
      <c r="Z78" s="148"/>
      <c r="AA78" s="128"/>
      <c r="AB78" s="128"/>
      <c r="AC78" s="128"/>
      <c r="AD78" s="128"/>
      <c r="AE78" s="128"/>
      <c r="AF78" s="128"/>
      <c r="AG78" s="128"/>
      <c r="AH78" s="128"/>
    </row>
    <row r="79" spans="1:34">
      <c r="A79" s="150" t="s">
        <v>79</v>
      </c>
      <c r="B79" s="128"/>
      <c r="C79" s="152"/>
      <c r="D79" s="152"/>
      <c r="E79" s="152"/>
      <c r="F79" s="152"/>
      <c r="G79" s="152"/>
      <c r="H79" s="92"/>
      <c r="I79" s="152"/>
      <c r="J79" s="152"/>
      <c r="K79" s="152"/>
      <c r="L79" s="152"/>
      <c r="M79" s="152"/>
      <c r="N79" s="128"/>
      <c r="O79" s="128"/>
      <c r="P79" s="128"/>
      <c r="Q79" s="128"/>
      <c r="R79" s="128"/>
      <c r="S79" s="128"/>
      <c r="T79" s="128"/>
      <c r="U79" s="128"/>
      <c r="V79" s="128"/>
      <c r="W79" s="128"/>
      <c r="X79" s="128"/>
      <c r="Y79" s="128"/>
      <c r="Z79" s="148"/>
      <c r="AA79" s="128"/>
      <c r="AB79" s="128"/>
      <c r="AC79" s="128"/>
      <c r="AD79" s="128"/>
      <c r="AE79" s="128"/>
      <c r="AF79" s="128"/>
      <c r="AG79" s="128"/>
      <c r="AH79" s="128"/>
    </row>
    <row r="80" spans="1:34" ht="25.5">
      <c r="A80" s="160" t="s">
        <v>171</v>
      </c>
      <c r="B80" s="470" t="s">
        <v>145</v>
      </c>
      <c r="C80" s="136" t="s">
        <v>73</v>
      </c>
      <c r="D80" s="136" t="s">
        <v>231</v>
      </c>
      <c r="E80" s="136" t="s">
        <v>132</v>
      </c>
      <c r="F80" s="136" t="s">
        <v>133</v>
      </c>
      <c r="G80" s="161" t="s">
        <v>160</v>
      </c>
      <c r="H80" s="161" t="s">
        <v>100</v>
      </c>
      <c r="I80" s="161" t="s">
        <v>101</v>
      </c>
      <c r="J80" s="161" t="s">
        <v>121</v>
      </c>
      <c r="K80" s="162" t="s">
        <v>106</v>
      </c>
      <c r="L80" s="153" t="s">
        <v>161</v>
      </c>
      <c r="M80" s="153" t="s">
        <v>107</v>
      </c>
      <c r="N80" s="153" t="s">
        <v>177</v>
      </c>
      <c r="O80" s="128"/>
      <c r="P80" s="128"/>
      <c r="Q80" s="128"/>
      <c r="R80" s="128"/>
      <c r="S80" s="128"/>
      <c r="T80" s="128"/>
      <c r="U80" s="128"/>
      <c r="V80" s="128"/>
      <c r="W80" s="128"/>
      <c r="X80" s="128"/>
      <c r="Y80" s="128"/>
      <c r="Z80" s="148"/>
      <c r="AA80" s="128"/>
      <c r="AB80" s="128"/>
      <c r="AC80" s="128"/>
      <c r="AD80" s="128"/>
      <c r="AE80" s="128"/>
      <c r="AF80" s="128"/>
      <c r="AG80" s="128"/>
      <c r="AH80" s="128"/>
    </row>
    <row r="81" spans="1:37" s="166" customFormat="1">
      <c r="A81" s="137" t="s">
        <v>415</v>
      </c>
      <c r="B81" s="165">
        <f>F97+G97+H97</f>
        <v>126859.18</v>
      </c>
      <c r="C81" s="165">
        <f>B97</f>
        <v>23076.62</v>
      </c>
      <c r="D81" s="165">
        <f t="shared" ref="D81:F81" si="27">C97</f>
        <v>3473.5850000000009</v>
      </c>
      <c r="E81" s="165">
        <f t="shared" si="27"/>
        <v>113000.79</v>
      </c>
      <c r="F81" s="165">
        <f t="shared" si="27"/>
        <v>986.76</v>
      </c>
      <c r="G81" s="165">
        <f>I97+J97+K97+L97</f>
        <v>89566.16</v>
      </c>
      <c r="H81" s="165">
        <f t="shared" ref="H81:H92" si="28">M97</f>
        <v>90230.5</v>
      </c>
      <c r="I81" s="165">
        <f>N97+O97+P97</f>
        <v>9281.4699999999993</v>
      </c>
      <c r="J81" s="165">
        <f>Q97</f>
        <v>21344.69</v>
      </c>
      <c r="K81" s="165">
        <f t="shared" ref="K81:M81" si="29">R97</f>
        <v>475.48</v>
      </c>
      <c r="L81" s="165">
        <f t="shared" si="29"/>
        <v>15849.36</v>
      </c>
      <c r="M81" s="165">
        <f t="shared" si="29"/>
        <v>144.03</v>
      </c>
      <c r="N81" s="165">
        <f t="shared" ref="N81:N92" si="30">SUM(B81:M81)</f>
        <v>494288.62499999994</v>
      </c>
      <c r="O81" s="128"/>
      <c r="P81" s="128"/>
      <c r="Q81" s="128"/>
      <c r="R81" s="128"/>
      <c r="S81" s="128"/>
      <c r="T81" s="128"/>
      <c r="U81" s="128"/>
      <c r="V81" s="128"/>
      <c r="W81" s="128"/>
      <c r="X81" s="128"/>
      <c r="Y81" s="128"/>
      <c r="Z81" s="148"/>
      <c r="AA81" s="128"/>
      <c r="AB81" s="128"/>
      <c r="AC81" s="128"/>
      <c r="AD81" s="128"/>
      <c r="AE81" s="128"/>
      <c r="AF81" s="128"/>
      <c r="AG81" s="128"/>
      <c r="AH81" s="128"/>
    </row>
    <row r="82" spans="1:37" s="166" customFormat="1">
      <c r="A82" s="137" t="s">
        <v>416</v>
      </c>
      <c r="B82" s="165">
        <f t="shared" ref="B82:B92" si="31">F98+G98+H98</f>
        <v>46617.479999999996</v>
      </c>
      <c r="C82" s="165">
        <f t="shared" ref="C82:F82" si="32">B98</f>
        <v>25483.97</v>
      </c>
      <c r="D82" s="165">
        <f t="shared" si="32"/>
        <v>3025.5279999999998</v>
      </c>
      <c r="E82" s="165">
        <f t="shared" si="32"/>
        <v>100414.68</v>
      </c>
      <c r="F82" s="165">
        <f t="shared" si="32"/>
        <v>691.18</v>
      </c>
      <c r="G82" s="165">
        <f t="shared" ref="G82:G92" si="33">I98+J98+K98+L98</f>
        <v>119774.98000000001</v>
      </c>
      <c r="H82" s="165">
        <f t="shared" si="28"/>
        <v>96420.21</v>
      </c>
      <c r="I82" s="165">
        <f t="shared" ref="I82:I92" si="34">N98+O98+P98</f>
        <v>12364.5</v>
      </c>
      <c r="J82" s="165">
        <f t="shared" ref="J82:J92" si="35">Q98</f>
        <v>22594.240000000002</v>
      </c>
      <c r="K82" s="165">
        <f t="shared" ref="K82:M82" si="36">R98</f>
        <v>919.21</v>
      </c>
      <c r="L82" s="165">
        <f t="shared" si="36"/>
        <v>13074.04</v>
      </c>
      <c r="M82" s="165">
        <f t="shared" si="36"/>
        <v>98</v>
      </c>
      <c r="N82" s="165">
        <f t="shared" si="30"/>
        <v>441478.01799999998</v>
      </c>
      <c r="O82" s="128"/>
      <c r="P82" s="128"/>
      <c r="Q82" s="128"/>
      <c r="R82" s="128"/>
      <c r="S82" s="128"/>
      <c r="T82" s="128"/>
      <c r="U82" s="128"/>
      <c r="V82" s="128"/>
      <c r="W82" s="128"/>
      <c r="X82" s="128"/>
      <c r="Y82" s="128"/>
      <c r="Z82" s="148"/>
      <c r="AA82" s="128"/>
      <c r="AB82" s="128"/>
      <c r="AC82" s="128"/>
      <c r="AD82" s="128"/>
      <c r="AE82" s="128"/>
      <c r="AF82" s="128"/>
      <c r="AG82" s="128"/>
      <c r="AH82" s="128"/>
    </row>
    <row r="83" spans="1:37" s="166" customFormat="1">
      <c r="A83" s="137" t="s">
        <v>417</v>
      </c>
      <c r="B83" s="165">
        <f t="shared" si="31"/>
        <v>40800.29</v>
      </c>
      <c r="C83" s="165">
        <f t="shared" ref="C83:F83" si="37">B99</f>
        <v>4084.83</v>
      </c>
      <c r="D83" s="165">
        <f t="shared" si="37"/>
        <v>2692.7550000000006</v>
      </c>
      <c r="E83" s="165">
        <f t="shared" si="37"/>
        <v>96836.75</v>
      </c>
      <c r="F83" s="165">
        <f t="shared" si="37"/>
        <v>315.81</v>
      </c>
      <c r="G83" s="165">
        <f t="shared" si="33"/>
        <v>146462.07</v>
      </c>
      <c r="H83" s="165">
        <f t="shared" si="28"/>
        <v>79306.600000000006</v>
      </c>
      <c r="I83" s="165">
        <f t="shared" si="34"/>
        <v>13761.62</v>
      </c>
      <c r="J83" s="165">
        <f t="shared" si="35"/>
        <v>21438.77</v>
      </c>
      <c r="K83" s="165">
        <f t="shared" ref="K83:M83" si="38">R99</f>
        <v>514.24</v>
      </c>
      <c r="L83" s="165">
        <f t="shared" si="38"/>
        <v>12995.78</v>
      </c>
      <c r="M83" s="165">
        <f t="shared" si="38"/>
        <v>99.76</v>
      </c>
      <c r="N83" s="165">
        <f t="shared" si="30"/>
        <v>419309.27500000002</v>
      </c>
      <c r="O83" s="128"/>
      <c r="P83" s="128"/>
      <c r="Q83" s="128"/>
      <c r="R83" s="128"/>
      <c r="S83" s="128"/>
      <c r="T83" s="128"/>
      <c r="U83" s="128"/>
      <c r="V83" s="128"/>
      <c r="W83" s="128"/>
      <c r="X83" s="128"/>
      <c r="Y83" s="128"/>
      <c r="Z83" s="148"/>
      <c r="AA83" s="128"/>
      <c r="AB83" s="128"/>
      <c r="AC83" s="128"/>
      <c r="AD83" s="128"/>
      <c r="AE83" s="128"/>
      <c r="AF83" s="128"/>
      <c r="AG83" s="128"/>
      <c r="AH83" s="128"/>
    </row>
    <row r="84" spans="1:37" s="166" customFormat="1">
      <c r="A84" s="137" t="s">
        <v>406</v>
      </c>
      <c r="B84" s="165">
        <f t="shared" si="31"/>
        <v>49227.74</v>
      </c>
      <c r="C84" s="165">
        <f t="shared" ref="C84:F84" si="39">B100</f>
        <v>10611.3</v>
      </c>
      <c r="D84" s="165">
        <f t="shared" si="39"/>
        <v>2569.6909999999998</v>
      </c>
      <c r="E84" s="165">
        <f t="shared" si="39"/>
        <v>102631.36</v>
      </c>
      <c r="F84" s="165">
        <f t="shared" si="39"/>
        <v>597.26</v>
      </c>
      <c r="G84" s="165">
        <f t="shared" si="33"/>
        <v>129942.17</v>
      </c>
      <c r="H84" s="165">
        <f t="shared" si="28"/>
        <v>107077.74</v>
      </c>
      <c r="I84" s="165">
        <f t="shared" si="34"/>
        <v>13110.789999999999</v>
      </c>
      <c r="J84" s="165">
        <f t="shared" si="35"/>
        <v>22920.309999999998</v>
      </c>
      <c r="K84" s="165">
        <f t="shared" ref="K84:M84" si="40">R100</f>
        <v>846.72</v>
      </c>
      <c r="L84" s="165">
        <f t="shared" si="40"/>
        <v>11988.56</v>
      </c>
      <c r="M84" s="165">
        <f t="shared" si="40"/>
        <v>110.13</v>
      </c>
      <c r="N84" s="165">
        <f t="shared" si="30"/>
        <v>451633.77099999995</v>
      </c>
      <c r="O84" s="128"/>
      <c r="P84" s="128"/>
      <c r="Q84" s="128"/>
      <c r="R84" s="128"/>
      <c r="S84" s="128"/>
      <c r="T84" s="128"/>
      <c r="U84" s="128"/>
      <c r="V84" s="128"/>
      <c r="W84" s="128"/>
      <c r="X84" s="128"/>
      <c r="Y84" s="128"/>
      <c r="Z84" s="148"/>
      <c r="AA84" s="128"/>
      <c r="AB84" s="128"/>
      <c r="AC84" s="128"/>
      <c r="AD84" s="128"/>
      <c r="AE84" s="128"/>
      <c r="AF84" s="128"/>
      <c r="AG84" s="128"/>
      <c r="AH84" s="128"/>
    </row>
    <row r="85" spans="1:37" s="167" customFormat="1">
      <c r="A85" s="137" t="s">
        <v>407</v>
      </c>
      <c r="B85" s="165">
        <f t="shared" si="31"/>
        <v>55026.41</v>
      </c>
      <c r="C85" s="165">
        <f t="shared" ref="C85:F85" si="41">B101</f>
        <v>27130.42</v>
      </c>
      <c r="D85" s="165">
        <f t="shared" si="41"/>
        <v>2696.4539999999993</v>
      </c>
      <c r="E85" s="165">
        <f t="shared" si="41"/>
        <v>101848.6</v>
      </c>
      <c r="F85" s="165">
        <f t="shared" si="41"/>
        <v>305.54000000000002</v>
      </c>
      <c r="G85" s="165">
        <f t="shared" si="33"/>
        <v>124243.96</v>
      </c>
      <c r="H85" s="165">
        <f t="shared" si="28"/>
        <v>111144.66</v>
      </c>
      <c r="I85" s="165">
        <f t="shared" si="34"/>
        <v>12088.420000000002</v>
      </c>
      <c r="J85" s="165">
        <f t="shared" si="35"/>
        <v>29180.92</v>
      </c>
      <c r="K85" s="165">
        <f t="shared" ref="K85:M85" si="42">R101</f>
        <v>937.53</v>
      </c>
      <c r="L85" s="165">
        <f t="shared" si="42"/>
        <v>17588.5</v>
      </c>
      <c r="M85" s="165">
        <f t="shared" si="42"/>
        <v>121.94</v>
      </c>
      <c r="N85" s="165">
        <f t="shared" si="30"/>
        <v>482313.35399999999</v>
      </c>
      <c r="O85" s="128"/>
      <c r="P85" s="128"/>
      <c r="Q85" s="128"/>
      <c r="R85" s="128"/>
      <c r="S85" s="128"/>
      <c r="T85" s="128"/>
      <c r="U85" s="128"/>
      <c r="V85" s="128"/>
      <c r="W85" s="128"/>
      <c r="X85" s="128"/>
      <c r="Y85" s="128"/>
      <c r="Z85" s="148"/>
      <c r="AA85" s="128"/>
      <c r="AB85" s="128"/>
      <c r="AC85" s="128"/>
      <c r="AD85" s="128"/>
      <c r="AE85" s="128"/>
      <c r="AF85" s="128"/>
      <c r="AG85" s="128"/>
      <c r="AH85" s="128"/>
    </row>
    <row r="86" spans="1:37" s="166" customFormat="1">
      <c r="A86" s="137" t="s">
        <v>408</v>
      </c>
      <c r="B86" s="165">
        <f t="shared" si="31"/>
        <v>43250.720000000001</v>
      </c>
      <c r="C86" s="165">
        <f t="shared" ref="C86:F86" si="43">B102</f>
        <v>26611.19</v>
      </c>
      <c r="D86" s="165">
        <f t="shared" si="43"/>
        <v>3696.7730000000006</v>
      </c>
      <c r="E86" s="165">
        <f t="shared" si="43"/>
        <v>172361.16</v>
      </c>
      <c r="F86" s="165">
        <f t="shared" si="43"/>
        <v>414.01</v>
      </c>
      <c r="G86" s="165">
        <f t="shared" si="33"/>
        <v>103163.94</v>
      </c>
      <c r="H86" s="165">
        <f t="shared" si="28"/>
        <v>146531.84</v>
      </c>
      <c r="I86" s="165">
        <f t="shared" si="34"/>
        <v>18116.5</v>
      </c>
      <c r="J86" s="165">
        <f t="shared" si="35"/>
        <v>35408.25</v>
      </c>
      <c r="K86" s="165">
        <f t="shared" ref="K86:M86" si="44">R102</f>
        <v>612.49</v>
      </c>
      <c r="L86" s="165">
        <f t="shared" si="44"/>
        <v>14441.55</v>
      </c>
      <c r="M86" s="165">
        <f t="shared" si="44"/>
        <v>138.41</v>
      </c>
      <c r="N86" s="165">
        <f t="shared" si="30"/>
        <v>564746.8330000001</v>
      </c>
      <c r="O86" s="128"/>
      <c r="P86" s="128"/>
      <c r="Q86" s="128"/>
      <c r="R86" s="128"/>
      <c r="S86" s="128"/>
      <c r="T86" s="128"/>
      <c r="U86" s="128"/>
      <c r="V86" s="128"/>
      <c r="W86" s="128"/>
      <c r="X86" s="128"/>
      <c r="Y86" s="128"/>
      <c r="Z86" s="148"/>
      <c r="AA86" s="128"/>
      <c r="AB86" s="128"/>
      <c r="AC86" s="128"/>
      <c r="AD86" s="128"/>
      <c r="AE86" s="128"/>
      <c r="AF86" s="128"/>
      <c r="AG86" s="128"/>
      <c r="AH86" s="128"/>
    </row>
    <row r="87" spans="1:37" s="166" customFormat="1">
      <c r="A87" s="137" t="s">
        <v>409</v>
      </c>
      <c r="B87" s="165">
        <f t="shared" si="31"/>
        <v>43746.9</v>
      </c>
      <c r="C87" s="165">
        <f t="shared" ref="C87:F87" si="45">B103</f>
        <v>7967.48</v>
      </c>
      <c r="D87" s="165">
        <f t="shared" si="45"/>
        <v>3079.3010000000008</v>
      </c>
      <c r="E87" s="165">
        <f t="shared" si="45"/>
        <v>152137.92000000001</v>
      </c>
      <c r="F87" s="165">
        <f t="shared" si="45"/>
        <v>596.26</v>
      </c>
      <c r="G87" s="165">
        <f t="shared" si="33"/>
        <v>83229.66</v>
      </c>
      <c r="H87" s="165">
        <f t="shared" si="28"/>
        <v>112350.42</v>
      </c>
      <c r="I87" s="165">
        <f t="shared" si="34"/>
        <v>7491.4500000000007</v>
      </c>
      <c r="J87" s="165">
        <f t="shared" si="35"/>
        <v>24747.5</v>
      </c>
      <c r="K87" s="165">
        <f t="shared" ref="K87:M87" si="46">R103</f>
        <v>1104.5999999999999</v>
      </c>
      <c r="L87" s="165">
        <f t="shared" si="46"/>
        <v>12914.82</v>
      </c>
      <c r="M87" s="165">
        <f t="shared" si="46"/>
        <v>186.77</v>
      </c>
      <c r="N87" s="165">
        <f t="shared" si="30"/>
        <v>449553.08100000006</v>
      </c>
      <c r="O87" s="128"/>
      <c r="P87" s="128"/>
      <c r="Q87" s="128"/>
      <c r="R87" s="128"/>
      <c r="S87" s="128"/>
      <c r="T87" s="128"/>
      <c r="U87" s="128"/>
      <c r="V87" s="128"/>
      <c r="W87" s="128"/>
      <c r="X87" s="128"/>
      <c r="Y87" s="128"/>
      <c r="Z87" s="148"/>
      <c r="AA87" s="128"/>
      <c r="AB87" s="128"/>
      <c r="AC87" s="128"/>
      <c r="AD87" s="128"/>
      <c r="AE87" s="128"/>
      <c r="AF87" s="128"/>
      <c r="AG87" s="128"/>
      <c r="AH87" s="128"/>
    </row>
    <row r="88" spans="1:37" s="166" customFormat="1">
      <c r="A88" s="137" t="s">
        <v>410</v>
      </c>
      <c r="B88" s="165">
        <f t="shared" si="31"/>
        <v>61747.87</v>
      </c>
      <c r="C88" s="165">
        <f t="shared" ref="C88:F88" si="47">B104</f>
        <v>25653.68</v>
      </c>
      <c r="D88" s="165">
        <f t="shared" si="47"/>
        <v>2717.7570000000001</v>
      </c>
      <c r="E88" s="165">
        <f t="shared" si="47"/>
        <v>97024.9</v>
      </c>
      <c r="F88" s="165">
        <f t="shared" si="47"/>
        <v>654.80999999999995</v>
      </c>
      <c r="G88" s="165">
        <f t="shared" si="33"/>
        <v>87793.37</v>
      </c>
      <c r="H88" s="165">
        <f t="shared" si="28"/>
        <v>106133.89</v>
      </c>
      <c r="I88" s="165">
        <f t="shared" si="34"/>
        <v>13911.17</v>
      </c>
      <c r="J88" s="165">
        <f t="shared" si="35"/>
        <v>29039.439999999999</v>
      </c>
      <c r="K88" s="165">
        <f t="shared" ref="K88:M88" si="48">R104</f>
        <v>1088.5999999999999</v>
      </c>
      <c r="L88" s="165">
        <f t="shared" si="48"/>
        <v>13859.81</v>
      </c>
      <c r="M88" s="165">
        <f t="shared" si="48"/>
        <v>126.85</v>
      </c>
      <c r="N88" s="165">
        <f t="shared" si="30"/>
        <v>439752.14699999994</v>
      </c>
      <c r="O88" s="128"/>
      <c r="P88" s="128"/>
      <c r="Q88" s="128"/>
      <c r="R88" s="128"/>
      <c r="S88" s="128"/>
      <c r="T88" s="128"/>
      <c r="U88" s="128"/>
      <c r="V88" s="128"/>
      <c r="W88" s="128"/>
      <c r="X88" s="128"/>
      <c r="Y88" s="128"/>
      <c r="Z88" s="148"/>
      <c r="AA88" s="128"/>
      <c r="AB88" s="128"/>
      <c r="AC88" s="128"/>
      <c r="AD88" s="128"/>
      <c r="AE88" s="128"/>
      <c r="AF88" s="128"/>
      <c r="AG88" s="128"/>
      <c r="AH88" s="128"/>
    </row>
    <row r="89" spans="1:37" s="166" customFormat="1">
      <c r="A89" s="137" t="s">
        <v>411</v>
      </c>
      <c r="B89" s="165">
        <f t="shared" si="31"/>
        <v>57752.49</v>
      </c>
      <c r="C89" s="165">
        <f t="shared" ref="C89:F89" si="49">B105</f>
        <v>6662.98</v>
      </c>
      <c r="D89" s="165">
        <f t="shared" si="49"/>
        <v>3272.213999999999</v>
      </c>
      <c r="E89" s="165">
        <f t="shared" si="49"/>
        <v>100309.03</v>
      </c>
      <c r="F89" s="165">
        <f t="shared" si="49"/>
        <v>762.49</v>
      </c>
      <c r="G89" s="165">
        <f t="shared" si="33"/>
        <v>72245.749999999985</v>
      </c>
      <c r="H89" s="165">
        <f t="shared" si="28"/>
        <v>98148.78</v>
      </c>
      <c r="I89" s="165">
        <f t="shared" si="34"/>
        <v>18688.02</v>
      </c>
      <c r="J89" s="165">
        <f t="shared" si="35"/>
        <v>39201.14</v>
      </c>
      <c r="K89" s="165">
        <f t="shared" ref="K89:M89" si="50">R105</f>
        <v>1454.76</v>
      </c>
      <c r="L89" s="165">
        <f t="shared" si="50"/>
        <v>12381.2</v>
      </c>
      <c r="M89" s="165">
        <f t="shared" si="50"/>
        <v>114.06</v>
      </c>
      <c r="N89" s="165">
        <f t="shared" si="30"/>
        <v>410992.91399999999</v>
      </c>
      <c r="O89" s="128"/>
      <c r="P89" s="128"/>
      <c r="Q89" s="128"/>
      <c r="R89" s="128"/>
      <c r="S89" s="128"/>
      <c r="T89" s="128"/>
      <c r="U89" s="128"/>
      <c r="V89" s="128"/>
      <c r="W89" s="128"/>
      <c r="X89" s="128"/>
      <c r="Y89" s="128"/>
      <c r="Z89" s="148"/>
      <c r="AA89" s="128"/>
      <c r="AB89" s="128"/>
      <c r="AC89" s="128"/>
      <c r="AD89" s="128"/>
      <c r="AE89" s="128"/>
      <c r="AF89" s="128"/>
      <c r="AG89" s="128"/>
      <c r="AH89" s="128"/>
    </row>
    <row r="90" spans="1:37" s="166" customFormat="1">
      <c r="A90" s="137" t="s">
        <v>412</v>
      </c>
      <c r="B90" s="165">
        <f t="shared" si="31"/>
        <v>46587.7</v>
      </c>
      <c r="C90" s="165">
        <f t="shared" ref="C90:F90" si="51">B106</f>
        <v>13593.43</v>
      </c>
      <c r="D90" s="165">
        <f t="shared" si="51"/>
        <v>3039.9180000000001</v>
      </c>
      <c r="E90" s="165">
        <f t="shared" si="51"/>
        <v>113544.21</v>
      </c>
      <c r="F90" s="165">
        <f t="shared" si="51"/>
        <v>1373.66</v>
      </c>
      <c r="G90" s="165">
        <f t="shared" si="33"/>
        <v>94443.59</v>
      </c>
      <c r="H90" s="165">
        <f t="shared" si="28"/>
        <v>72481.789999999994</v>
      </c>
      <c r="I90" s="165">
        <f t="shared" si="34"/>
        <v>18053.260000000002</v>
      </c>
      <c r="J90" s="165">
        <f t="shared" si="35"/>
        <v>34621.919999999998</v>
      </c>
      <c r="K90" s="165">
        <f t="shared" ref="K90:M90" si="52">R106</f>
        <v>947.74</v>
      </c>
      <c r="L90" s="165">
        <f t="shared" si="52"/>
        <v>12235.07</v>
      </c>
      <c r="M90" s="165">
        <f t="shared" si="52"/>
        <v>142.11000000000001</v>
      </c>
      <c r="N90" s="165">
        <f t="shared" si="30"/>
        <v>411064.39799999999</v>
      </c>
      <c r="O90" s="128"/>
      <c r="P90" s="128"/>
      <c r="Q90" s="128"/>
      <c r="R90" s="128"/>
      <c r="S90" s="128"/>
      <c r="T90" s="128"/>
      <c r="U90" s="128"/>
      <c r="V90" s="128"/>
      <c r="W90" s="128"/>
      <c r="X90" s="128"/>
      <c r="Y90" s="128"/>
      <c r="Z90" s="148"/>
      <c r="AA90" s="128"/>
      <c r="AB90" s="128"/>
      <c r="AC90" s="128"/>
      <c r="AD90" s="128"/>
      <c r="AE90" s="128"/>
      <c r="AF90" s="128"/>
      <c r="AG90" s="128"/>
      <c r="AH90" s="128"/>
    </row>
    <row r="91" spans="1:37" s="166" customFormat="1">
      <c r="A91" s="137" t="s">
        <v>413</v>
      </c>
      <c r="B91" s="165">
        <f t="shared" si="31"/>
        <v>48246.39</v>
      </c>
      <c r="C91" s="165">
        <f t="shared" ref="C91:F91" si="53">B107</f>
        <v>15694.11</v>
      </c>
      <c r="D91" s="165">
        <f t="shared" si="53"/>
        <v>3766.8810000000008</v>
      </c>
      <c r="E91" s="165">
        <f t="shared" si="53"/>
        <v>92258.19</v>
      </c>
      <c r="F91" s="165">
        <f t="shared" si="53"/>
        <v>180.47</v>
      </c>
      <c r="G91" s="165">
        <f t="shared" si="33"/>
        <v>91514.91</v>
      </c>
      <c r="H91" s="165">
        <f t="shared" si="28"/>
        <v>118059.2</v>
      </c>
      <c r="I91" s="165">
        <f t="shared" si="34"/>
        <v>20804.12</v>
      </c>
      <c r="J91" s="165">
        <f t="shared" si="35"/>
        <v>55502.89</v>
      </c>
      <c r="K91" s="165">
        <f t="shared" ref="K91:M91" si="54">R107</f>
        <v>916.61</v>
      </c>
      <c r="L91" s="165">
        <f t="shared" si="54"/>
        <v>16325.1</v>
      </c>
      <c r="M91" s="165">
        <f t="shared" si="54"/>
        <v>120.17</v>
      </c>
      <c r="N91" s="165">
        <f t="shared" si="30"/>
        <v>463389.04099999997</v>
      </c>
      <c r="O91" s="128"/>
      <c r="P91" s="128"/>
      <c r="Q91" s="128"/>
      <c r="R91" s="128"/>
      <c r="S91" s="128"/>
      <c r="T91" s="128"/>
      <c r="U91" s="128"/>
      <c r="V91" s="128"/>
      <c r="W91" s="128"/>
      <c r="X91" s="128"/>
      <c r="Y91" s="128"/>
      <c r="Z91" s="148"/>
      <c r="AA91" s="128"/>
      <c r="AB91" s="128"/>
      <c r="AC91" s="128"/>
      <c r="AD91" s="128"/>
      <c r="AE91" s="128"/>
      <c r="AF91" s="128"/>
      <c r="AG91" s="128"/>
      <c r="AH91" s="128"/>
    </row>
    <row r="92" spans="1:37" s="167" customFormat="1">
      <c r="A92" s="137" t="s">
        <v>414</v>
      </c>
      <c r="B92" s="165">
        <f t="shared" si="31"/>
        <v>39524.449999999997</v>
      </c>
      <c r="C92" s="165">
        <f t="shared" ref="C92:F92" si="55">B108</f>
        <v>6125.35</v>
      </c>
      <c r="D92" s="165">
        <f t="shared" si="55"/>
        <v>4385.6660000000002</v>
      </c>
      <c r="E92" s="165">
        <f t="shared" si="55"/>
        <v>117161.19</v>
      </c>
      <c r="F92" s="165">
        <f t="shared" si="55"/>
        <v>580.04999999999995</v>
      </c>
      <c r="G92" s="165">
        <f t="shared" si="33"/>
        <v>87306.73</v>
      </c>
      <c r="H92" s="165">
        <f t="shared" si="28"/>
        <v>182862.52</v>
      </c>
      <c r="I92" s="165">
        <f t="shared" si="34"/>
        <v>14708.150000000001</v>
      </c>
      <c r="J92" s="165">
        <f t="shared" si="35"/>
        <v>43377.98</v>
      </c>
      <c r="K92" s="165">
        <f t="shared" ref="K92:M92" si="56">R108</f>
        <v>585.61</v>
      </c>
      <c r="L92" s="165">
        <f t="shared" si="56"/>
        <v>11845.39</v>
      </c>
      <c r="M92" s="165">
        <f t="shared" si="56"/>
        <v>103.98</v>
      </c>
      <c r="N92" s="165">
        <f t="shared" si="30"/>
        <v>508567.06599999999</v>
      </c>
      <c r="O92" s="128"/>
      <c r="P92" s="128"/>
      <c r="Q92" s="128"/>
      <c r="R92" s="128"/>
      <c r="S92" s="128"/>
      <c r="T92" s="128"/>
      <c r="U92" s="128"/>
      <c r="V92" s="128"/>
      <c r="W92" s="128"/>
      <c r="X92" s="128"/>
      <c r="Y92" s="128"/>
      <c r="Z92" s="148"/>
      <c r="AA92" s="128"/>
      <c r="AB92" s="128"/>
      <c r="AC92" s="128"/>
      <c r="AD92" s="128"/>
      <c r="AE92" s="128"/>
      <c r="AF92" s="128"/>
      <c r="AG92" s="128"/>
      <c r="AH92" s="128"/>
    </row>
    <row r="93" spans="1:37" s="166" customFormat="1">
      <c r="A93" s="156" t="s">
        <v>215</v>
      </c>
      <c r="B93" s="165">
        <f>SUM(B81:B92)</f>
        <v>659387.61999999988</v>
      </c>
      <c r="C93" s="165">
        <f>SUM(C81:C92)</f>
        <v>192695.36000000002</v>
      </c>
      <c r="D93" s="165">
        <f t="shared" ref="D93:N93" si="57">SUM(D81:D92)</f>
        <v>38416.523000000001</v>
      </c>
      <c r="E93" s="165">
        <f t="shared" si="57"/>
        <v>1359528.78</v>
      </c>
      <c r="F93" s="165">
        <f t="shared" si="57"/>
        <v>7458.3000000000011</v>
      </c>
      <c r="G93" s="165">
        <f t="shared" si="57"/>
        <v>1229687.29</v>
      </c>
      <c r="H93" s="165">
        <f t="shared" si="57"/>
        <v>1320748.1500000001</v>
      </c>
      <c r="I93" s="165">
        <f t="shared" si="57"/>
        <v>172379.47</v>
      </c>
      <c r="J93" s="165">
        <f t="shared" si="57"/>
        <v>379378.05</v>
      </c>
      <c r="K93" s="165">
        <f t="shared" si="57"/>
        <v>10403.590000000002</v>
      </c>
      <c r="L93" s="165">
        <f t="shared" si="57"/>
        <v>165499.18</v>
      </c>
      <c r="M93" s="165">
        <f t="shared" si="57"/>
        <v>1506.21</v>
      </c>
      <c r="N93" s="165">
        <f t="shared" si="57"/>
        <v>5537088.523</v>
      </c>
      <c r="O93" s="128"/>
      <c r="P93" s="128"/>
      <c r="Q93" s="128"/>
      <c r="R93" s="128"/>
      <c r="S93" s="128"/>
      <c r="T93" s="128"/>
      <c r="U93" s="128"/>
      <c r="V93" s="128"/>
      <c r="W93" s="128"/>
      <c r="X93" s="128"/>
      <c r="Y93" s="128"/>
      <c r="Z93" s="148"/>
      <c r="AA93" s="128"/>
      <c r="AB93" s="128"/>
      <c r="AC93" s="128"/>
      <c r="AD93" s="128"/>
      <c r="AE93" s="128"/>
      <c r="AF93" s="128"/>
      <c r="AG93" s="128"/>
      <c r="AH93" s="128"/>
    </row>
    <row r="94" spans="1:37" s="166" customFormat="1">
      <c r="A94" s="150"/>
      <c r="B94" s="128"/>
      <c r="C94" s="128"/>
      <c r="D94" s="152"/>
      <c r="E94" s="152"/>
      <c r="F94" s="152"/>
      <c r="G94" s="152"/>
      <c r="H94" s="152"/>
      <c r="I94" s="92"/>
      <c r="J94" s="152"/>
      <c r="K94" s="152"/>
      <c r="L94" s="152"/>
      <c r="M94" s="152"/>
      <c r="N94" s="157"/>
      <c r="O94" s="128"/>
      <c r="P94" s="128"/>
      <c r="Q94" s="128"/>
      <c r="R94" s="128"/>
      <c r="S94" s="128"/>
      <c r="T94" s="128"/>
      <c r="U94" s="128"/>
      <c r="V94" s="128"/>
      <c r="W94" s="128"/>
      <c r="X94" s="128"/>
      <c r="Y94" s="128"/>
      <c r="Z94" s="148"/>
      <c r="AA94" s="128"/>
      <c r="AB94" s="128"/>
      <c r="AC94" s="128"/>
      <c r="AD94" s="128"/>
      <c r="AE94" s="128"/>
      <c r="AF94" s="128"/>
      <c r="AG94" s="128"/>
      <c r="AH94" s="128"/>
    </row>
    <row r="95" spans="1:37" s="166" customFormat="1">
      <c r="A95" s="150" t="s">
        <v>64</v>
      </c>
      <c r="B95" s="128"/>
      <c r="C95" s="128"/>
      <c r="D95" s="152"/>
      <c r="E95" s="152"/>
      <c r="F95" s="152"/>
      <c r="G95" s="152"/>
      <c r="H95" s="152"/>
      <c r="I95" s="92"/>
      <c r="J95" s="152"/>
      <c r="K95" s="152"/>
      <c r="L95" s="152"/>
      <c r="M95" s="152"/>
      <c r="N95" s="157"/>
      <c r="O95" s="128"/>
      <c r="P95" s="128"/>
      <c r="Q95" s="128"/>
      <c r="R95" s="128"/>
      <c r="S95" s="128"/>
      <c r="T95" s="128"/>
      <c r="U95" s="128"/>
      <c r="V95" s="128"/>
      <c r="W95" s="128"/>
      <c r="X95" s="128"/>
      <c r="Y95" s="128"/>
      <c r="Z95" s="148"/>
      <c r="AA95" s="128"/>
      <c r="AB95" s="128"/>
      <c r="AC95" s="128"/>
      <c r="AD95" s="128"/>
      <c r="AE95" s="128"/>
      <c r="AF95" s="128"/>
      <c r="AG95" s="128"/>
      <c r="AH95" s="128"/>
    </row>
    <row r="96" spans="1:37" s="166" customFormat="1" ht="25.5">
      <c r="A96" s="160" t="s">
        <v>171</v>
      </c>
      <c r="B96" s="153" t="s">
        <v>73</v>
      </c>
      <c r="C96" s="144" t="s">
        <v>231</v>
      </c>
      <c r="D96" s="153" t="s">
        <v>132</v>
      </c>
      <c r="E96" s="153" t="s">
        <v>133</v>
      </c>
      <c r="F96" s="153" t="s">
        <v>492</v>
      </c>
      <c r="G96" s="153" t="s">
        <v>74</v>
      </c>
      <c r="H96" s="153" t="s">
        <v>363</v>
      </c>
      <c r="I96" s="153" t="s">
        <v>99</v>
      </c>
      <c r="J96" s="153" t="s">
        <v>490</v>
      </c>
      <c r="K96" s="153" t="s">
        <v>491</v>
      </c>
      <c r="L96" s="321" t="s">
        <v>328</v>
      </c>
      <c r="M96" s="153" t="s">
        <v>100</v>
      </c>
      <c r="N96" s="153" t="s">
        <v>101</v>
      </c>
      <c r="O96" s="153" t="s">
        <v>494</v>
      </c>
      <c r="P96" s="153" t="s">
        <v>168</v>
      </c>
      <c r="Q96" s="137" t="s">
        <v>21</v>
      </c>
      <c r="R96" s="153" t="s">
        <v>106</v>
      </c>
      <c r="S96" s="153" t="s">
        <v>458</v>
      </c>
      <c r="T96" s="137" t="s">
        <v>107</v>
      </c>
      <c r="U96" s="154" t="s">
        <v>177</v>
      </c>
      <c r="V96" s="128"/>
      <c r="W96" s="128"/>
      <c r="X96" s="128"/>
      <c r="Y96" s="128"/>
      <c r="Z96" s="148"/>
      <c r="AA96" s="128"/>
      <c r="AB96" s="128"/>
      <c r="AC96" s="128"/>
      <c r="AD96" s="128"/>
      <c r="AE96" s="128"/>
      <c r="AF96" s="128"/>
      <c r="AG96" s="128"/>
      <c r="AH96" s="128"/>
      <c r="AI96" s="128"/>
      <c r="AJ96" s="128"/>
      <c r="AK96" s="128"/>
    </row>
    <row r="97" spans="1:37" s="166" customFormat="1">
      <c r="A97" s="137" t="s">
        <v>459</v>
      </c>
      <c r="B97" s="165">
        <v>23076.62</v>
      </c>
      <c r="C97" s="165">
        <v>3473.5850000000009</v>
      </c>
      <c r="D97" s="165">
        <v>113000.79</v>
      </c>
      <c r="E97" s="165">
        <v>986.76</v>
      </c>
      <c r="F97" s="165">
        <v>3141.62</v>
      </c>
      <c r="G97" s="165">
        <v>6341.33</v>
      </c>
      <c r="H97" s="165">
        <v>117376.23</v>
      </c>
      <c r="I97" s="165">
        <v>88396.94</v>
      </c>
      <c r="J97" s="165">
        <v>751.09</v>
      </c>
      <c r="K97" s="165"/>
      <c r="L97" s="165">
        <v>418.13</v>
      </c>
      <c r="M97" s="165">
        <v>90230.5</v>
      </c>
      <c r="N97" s="165">
        <v>6821.94</v>
      </c>
      <c r="O97" s="165">
        <v>44.9</v>
      </c>
      <c r="P97" s="165">
        <v>2414.63</v>
      </c>
      <c r="Q97" s="165">
        <v>21344.69</v>
      </c>
      <c r="R97" s="165">
        <v>475.48</v>
      </c>
      <c r="S97" s="165">
        <v>15849.36</v>
      </c>
      <c r="T97" s="165">
        <v>144.03</v>
      </c>
      <c r="U97" s="165">
        <f t="shared" ref="U97:U108" si="58">SUM(B97:T97)</f>
        <v>494288.62500000006</v>
      </c>
      <c r="V97" s="128"/>
      <c r="W97" s="128"/>
      <c r="X97" s="128"/>
      <c r="Y97" s="128"/>
      <c r="Z97" s="148"/>
      <c r="AA97" s="128"/>
      <c r="AB97" s="128"/>
      <c r="AC97" s="128"/>
      <c r="AD97" s="128"/>
      <c r="AE97" s="128"/>
      <c r="AF97" s="128"/>
      <c r="AG97" s="128"/>
      <c r="AH97" s="128"/>
      <c r="AI97" s="128"/>
      <c r="AJ97" s="128"/>
      <c r="AK97" s="128"/>
    </row>
    <row r="98" spans="1:37" s="166" customFormat="1">
      <c r="A98" s="137" t="s">
        <v>460</v>
      </c>
      <c r="B98" s="165">
        <v>25483.97</v>
      </c>
      <c r="C98" s="165">
        <v>3025.5279999999998</v>
      </c>
      <c r="D98" s="165">
        <v>100414.68</v>
      </c>
      <c r="E98" s="165">
        <v>691.18</v>
      </c>
      <c r="F98" s="165">
        <v>1470.6</v>
      </c>
      <c r="G98" s="165">
        <v>7864.78</v>
      </c>
      <c r="H98" s="165">
        <v>37282.1</v>
      </c>
      <c r="I98" s="165">
        <v>117890.94</v>
      </c>
      <c r="J98" s="165">
        <v>1365.94</v>
      </c>
      <c r="K98" s="165"/>
      <c r="L98" s="165">
        <v>518.1</v>
      </c>
      <c r="M98" s="165">
        <v>96420.21</v>
      </c>
      <c r="N98" s="165">
        <v>10299.299999999999</v>
      </c>
      <c r="O98" s="165">
        <v>10.15</v>
      </c>
      <c r="P98" s="165">
        <v>2055.0500000000002</v>
      </c>
      <c r="Q98" s="165">
        <v>22594.240000000002</v>
      </c>
      <c r="R98" s="165">
        <v>919.21</v>
      </c>
      <c r="S98" s="165">
        <v>13074.04</v>
      </c>
      <c r="T98" s="165">
        <v>98</v>
      </c>
      <c r="U98" s="165">
        <f t="shared" si="58"/>
        <v>441478.01799999998</v>
      </c>
      <c r="V98" s="128"/>
      <c r="W98" s="128"/>
      <c r="X98" s="128"/>
      <c r="Y98" s="128"/>
      <c r="Z98" s="148"/>
      <c r="AA98" s="128"/>
      <c r="AB98" s="128"/>
      <c r="AC98" s="128"/>
      <c r="AD98" s="128"/>
      <c r="AE98" s="128"/>
      <c r="AF98" s="128"/>
      <c r="AG98" s="128"/>
      <c r="AH98" s="128"/>
      <c r="AI98" s="128"/>
      <c r="AJ98" s="128"/>
      <c r="AK98" s="128"/>
    </row>
    <row r="99" spans="1:37" s="166" customFormat="1">
      <c r="A99" s="137" t="s">
        <v>461</v>
      </c>
      <c r="B99" s="165">
        <v>4084.83</v>
      </c>
      <c r="C99" s="165">
        <v>2692.7550000000006</v>
      </c>
      <c r="D99" s="165">
        <v>96836.75</v>
      </c>
      <c r="E99" s="165">
        <v>315.81</v>
      </c>
      <c r="F99" s="165">
        <v>1394.2</v>
      </c>
      <c r="G99" s="165">
        <v>6391.92</v>
      </c>
      <c r="H99" s="165">
        <v>33014.17</v>
      </c>
      <c r="I99" s="165">
        <v>145414.79</v>
      </c>
      <c r="J99" s="165">
        <v>739.98</v>
      </c>
      <c r="K99" s="165"/>
      <c r="L99" s="165">
        <v>307.3</v>
      </c>
      <c r="M99" s="165">
        <v>79306.600000000006</v>
      </c>
      <c r="N99" s="165">
        <v>9006.25</v>
      </c>
      <c r="O99" s="165">
        <v>10.94</v>
      </c>
      <c r="P99" s="165">
        <v>4744.43</v>
      </c>
      <c r="Q99" s="165">
        <v>21438.77</v>
      </c>
      <c r="R99" s="165">
        <v>514.24</v>
      </c>
      <c r="S99" s="165">
        <v>12995.78</v>
      </c>
      <c r="T99" s="165">
        <v>99.76</v>
      </c>
      <c r="U99" s="165">
        <f t="shared" si="58"/>
        <v>419309.27500000002</v>
      </c>
      <c r="V99" s="128"/>
      <c r="W99" s="128"/>
      <c r="X99" s="128"/>
      <c r="Y99" s="128"/>
      <c r="Z99" s="148"/>
      <c r="AA99" s="128"/>
      <c r="AB99" s="128"/>
      <c r="AC99" s="128"/>
      <c r="AD99" s="128"/>
      <c r="AE99" s="128"/>
      <c r="AF99" s="128"/>
      <c r="AG99" s="128"/>
      <c r="AH99" s="128"/>
      <c r="AI99" s="128"/>
      <c r="AJ99" s="128"/>
      <c r="AK99" s="128"/>
    </row>
    <row r="100" spans="1:37" s="166" customFormat="1">
      <c r="A100" s="137" t="s">
        <v>462</v>
      </c>
      <c r="B100" s="165">
        <v>10611.3</v>
      </c>
      <c r="C100" s="165">
        <v>2569.6909999999998</v>
      </c>
      <c r="D100" s="165">
        <v>102631.36</v>
      </c>
      <c r="E100" s="165">
        <v>597.26</v>
      </c>
      <c r="F100" s="165">
        <v>1974.29</v>
      </c>
      <c r="G100" s="165">
        <v>5404.86</v>
      </c>
      <c r="H100" s="165">
        <v>41848.589999999997</v>
      </c>
      <c r="I100" s="165">
        <v>128228.03</v>
      </c>
      <c r="J100" s="165">
        <v>1400.38</v>
      </c>
      <c r="K100" s="165"/>
      <c r="L100" s="165">
        <v>313.76</v>
      </c>
      <c r="M100" s="165">
        <v>107077.74</v>
      </c>
      <c r="N100" s="165">
        <v>8654.82</v>
      </c>
      <c r="O100" s="165">
        <v>32.49</v>
      </c>
      <c r="P100" s="165">
        <v>4423.4799999999996</v>
      </c>
      <c r="Q100" s="165">
        <v>22920.309999999998</v>
      </c>
      <c r="R100" s="165">
        <v>846.72</v>
      </c>
      <c r="S100" s="165">
        <v>11988.56</v>
      </c>
      <c r="T100" s="165">
        <v>110.13</v>
      </c>
      <c r="U100" s="165">
        <f t="shared" si="58"/>
        <v>451633.77099999989</v>
      </c>
      <c r="V100" s="128"/>
      <c r="W100" s="128"/>
      <c r="X100" s="128"/>
      <c r="Y100" s="128"/>
      <c r="Z100" s="148"/>
      <c r="AA100" s="128"/>
      <c r="AB100" s="128"/>
      <c r="AC100" s="128"/>
      <c r="AD100" s="128"/>
      <c r="AE100" s="128"/>
      <c r="AF100" s="128"/>
      <c r="AG100" s="128"/>
      <c r="AH100" s="128"/>
      <c r="AI100" s="128"/>
      <c r="AJ100" s="128"/>
      <c r="AK100" s="128"/>
    </row>
    <row r="101" spans="1:37" s="166" customFormat="1">
      <c r="A101" s="137" t="s">
        <v>463</v>
      </c>
      <c r="B101" s="165">
        <v>27130.42</v>
      </c>
      <c r="C101" s="165">
        <v>2696.4539999999993</v>
      </c>
      <c r="D101" s="165">
        <v>101848.6</v>
      </c>
      <c r="E101" s="165">
        <v>305.54000000000002</v>
      </c>
      <c r="F101" s="165">
        <v>915.14</v>
      </c>
      <c r="G101" s="165">
        <v>7962.97</v>
      </c>
      <c r="H101" s="165">
        <v>46148.3</v>
      </c>
      <c r="I101" s="165">
        <v>122417.03</v>
      </c>
      <c r="J101" s="165">
        <v>1053.5999999999999</v>
      </c>
      <c r="K101" s="165">
        <v>38.47</v>
      </c>
      <c r="L101" s="165">
        <v>734.86</v>
      </c>
      <c r="M101" s="165">
        <v>111144.66</v>
      </c>
      <c r="N101" s="165">
        <v>8412.69</v>
      </c>
      <c r="O101" s="165">
        <v>19.79</v>
      </c>
      <c r="P101" s="165">
        <v>3655.94</v>
      </c>
      <c r="Q101" s="165">
        <v>29180.92</v>
      </c>
      <c r="R101" s="165">
        <v>937.53</v>
      </c>
      <c r="S101" s="165">
        <v>17588.5</v>
      </c>
      <c r="T101" s="165">
        <v>121.94</v>
      </c>
      <c r="U101" s="165">
        <f t="shared" si="58"/>
        <v>482313.35399999999</v>
      </c>
      <c r="V101" s="128"/>
      <c r="W101" s="128"/>
      <c r="X101" s="128"/>
      <c r="Y101" s="128"/>
      <c r="Z101" s="148"/>
      <c r="AA101" s="128"/>
      <c r="AB101" s="128"/>
      <c r="AC101" s="128"/>
      <c r="AD101" s="128"/>
      <c r="AE101" s="128"/>
      <c r="AF101" s="128"/>
      <c r="AG101" s="128"/>
      <c r="AH101" s="128"/>
      <c r="AI101" s="128"/>
      <c r="AJ101" s="128"/>
      <c r="AK101" s="128"/>
    </row>
    <row r="102" spans="1:37" s="166" customFormat="1">
      <c r="A102" s="137" t="s">
        <v>464</v>
      </c>
      <c r="B102" s="165">
        <v>26611.19</v>
      </c>
      <c r="C102" s="165">
        <v>3696.7730000000006</v>
      </c>
      <c r="D102" s="165">
        <v>172361.16</v>
      </c>
      <c r="E102" s="165">
        <v>414.01</v>
      </c>
      <c r="F102" s="165">
        <v>577.21</v>
      </c>
      <c r="G102" s="165">
        <v>12502.28</v>
      </c>
      <c r="H102" s="165">
        <v>30171.23</v>
      </c>
      <c r="I102" s="165">
        <v>102137.16</v>
      </c>
      <c r="J102" s="165">
        <v>648.65</v>
      </c>
      <c r="K102" s="165">
        <v>60.3</v>
      </c>
      <c r="L102" s="165">
        <v>317.83</v>
      </c>
      <c r="M102" s="165">
        <v>146531.84</v>
      </c>
      <c r="N102" s="165">
        <v>16578.310000000001</v>
      </c>
      <c r="O102" s="165">
        <v>24.07</v>
      </c>
      <c r="P102" s="165">
        <v>1514.12</v>
      </c>
      <c r="Q102" s="165">
        <v>35408.25</v>
      </c>
      <c r="R102" s="165">
        <v>612.49</v>
      </c>
      <c r="S102" s="165">
        <v>14441.55</v>
      </c>
      <c r="T102" s="165">
        <v>138.41</v>
      </c>
      <c r="U102" s="165">
        <f t="shared" si="58"/>
        <v>564746.8330000001</v>
      </c>
      <c r="V102" s="128"/>
      <c r="W102" s="128"/>
      <c r="X102" s="128"/>
      <c r="Y102" s="128"/>
      <c r="Z102" s="148"/>
      <c r="AA102" s="128"/>
      <c r="AB102" s="128"/>
      <c r="AC102" s="128"/>
      <c r="AD102" s="128"/>
      <c r="AE102" s="128"/>
      <c r="AF102" s="128"/>
      <c r="AG102" s="128"/>
      <c r="AH102" s="128"/>
      <c r="AI102" s="128"/>
      <c r="AJ102" s="128"/>
      <c r="AK102" s="128"/>
    </row>
    <row r="103" spans="1:37" s="166" customFormat="1">
      <c r="A103" s="137" t="s">
        <v>465</v>
      </c>
      <c r="B103" s="165">
        <v>7967.48</v>
      </c>
      <c r="C103" s="165">
        <v>3079.3010000000008</v>
      </c>
      <c r="D103" s="165">
        <v>152137.92000000001</v>
      </c>
      <c r="E103" s="165">
        <v>596.26</v>
      </c>
      <c r="F103" s="165">
        <v>1237.05</v>
      </c>
      <c r="G103" s="165">
        <v>11841.02</v>
      </c>
      <c r="H103" s="165">
        <v>30668.83</v>
      </c>
      <c r="I103" s="165">
        <v>82371.67</v>
      </c>
      <c r="J103" s="165">
        <v>350.55</v>
      </c>
      <c r="K103" s="165">
        <v>63.23</v>
      </c>
      <c r="L103" s="165">
        <v>444.21</v>
      </c>
      <c r="M103" s="165">
        <v>112350.42</v>
      </c>
      <c r="N103" s="165">
        <v>5962.52</v>
      </c>
      <c r="O103" s="165">
        <v>5.04</v>
      </c>
      <c r="P103" s="165">
        <v>1523.89</v>
      </c>
      <c r="Q103" s="165">
        <v>24747.5</v>
      </c>
      <c r="R103" s="165">
        <v>1104.5999999999999</v>
      </c>
      <c r="S103" s="165">
        <v>12914.82</v>
      </c>
      <c r="T103" s="165">
        <v>186.77</v>
      </c>
      <c r="U103" s="165">
        <f t="shared" si="58"/>
        <v>449553.08099999995</v>
      </c>
      <c r="V103" s="128"/>
      <c r="W103" s="128"/>
      <c r="X103" s="128"/>
      <c r="Y103" s="128"/>
      <c r="Z103" s="148"/>
      <c r="AA103" s="128"/>
      <c r="AB103" s="128"/>
      <c r="AC103" s="128"/>
      <c r="AD103" s="128"/>
      <c r="AE103" s="128"/>
      <c r="AF103" s="128"/>
      <c r="AG103" s="128"/>
      <c r="AH103" s="128"/>
      <c r="AI103" s="128"/>
      <c r="AJ103" s="128"/>
      <c r="AK103" s="128"/>
    </row>
    <row r="104" spans="1:37" s="166" customFormat="1">
      <c r="A104" s="137" t="s">
        <v>466</v>
      </c>
      <c r="B104" s="165">
        <v>25653.68</v>
      </c>
      <c r="C104" s="165">
        <v>2717.7570000000001</v>
      </c>
      <c r="D104" s="165">
        <v>97024.9</v>
      </c>
      <c r="E104" s="165">
        <v>654.80999999999995</v>
      </c>
      <c r="F104" s="165">
        <v>802.14</v>
      </c>
      <c r="G104" s="165">
        <v>10914.22</v>
      </c>
      <c r="H104" s="165">
        <v>50031.51</v>
      </c>
      <c r="I104" s="165">
        <v>87000.53</v>
      </c>
      <c r="J104" s="165">
        <v>417.2</v>
      </c>
      <c r="K104" s="165">
        <v>71.760000000000005</v>
      </c>
      <c r="L104" s="165">
        <v>303.88</v>
      </c>
      <c r="M104" s="165">
        <v>106133.89</v>
      </c>
      <c r="N104" s="165">
        <v>11878.32</v>
      </c>
      <c r="O104" s="165">
        <v>25.51</v>
      </c>
      <c r="P104" s="165">
        <v>2007.34</v>
      </c>
      <c r="Q104" s="165">
        <v>29039.439999999999</v>
      </c>
      <c r="R104" s="165">
        <v>1088.5999999999999</v>
      </c>
      <c r="S104" s="165">
        <v>13859.81</v>
      </c>
      <c r="T104" s="165">
        <v>126.85</v>
      </c>
      <c r="U104" s="165">
        <f t="shared" si="58"/>
        <v>439752.14700000006</v>
      </c>
      <c r="V104" s="128"/>
      <c r="W104" s="128"/>
      <c r="X104" s="128"/>
      <c r="Y104" s="128"/>
      <c r="Z104" s="148"/>
      <c r="AA104" s="128"/>
      <c r="AB104" s="128"/>
      <c r="AC104" s="128"/>
      <c r="AD104" s="128"/>
      <c r="AE104" s="128"/>
      <c r="AF104" s="128"/>
      <c r="AG104" s="128"/>
      <c r="AH104" s="128"/>
      <c r="AI104" s="128"/>
      <c r="AJ104" s="128"/>
      <c r="AK104" s="128"/>
    </row>
    <row r="105" spans="1:37" s="166" customFormat="1">
      <c r="A105" s="137" t="s">
        <v>467</v>
      </c>
      <c r="B105" s="165">
        <v>6662.98</v>
      </c>
      <c r="C105" s="165">
        <v>3272.213999999999</v>
      </c>
      <c r="D105" s="165">
        <v>100309.03</v>
      </c>
      <c r="E105" s="165">
        <v>762.49</v>
      </c>
      <c r="F105" s="165">
        <v>1210.56</v>
      </c>
      <c r="G105" s="165">
        <v>8965.9699999999993</v>
      </c>
      <c r="H105" s="165">
        <v>47575.96</v>
      </c>
      <c r="I105" s="165">
        <v>71054.87</v>
      </c>
      <c r="J105" s="165">
        <v>540.76</v>
      </c>
      <c r="K105" s="165">
        <v>47.54</v>
      </c>
      <c r="L105" s="165">
        <v>602.58000000000004</v>
      </c>
      <c r="M105" s="165">
        <v>98148.78</v>
      </c>
      <c r="N105" s="165">
        <v>14823.5</v>
      </c>
      <c r="O105" s="165">
        <v>47.78</v>
      </c>
      <c r="P105" s="165">
        <v>3816.74</v>
      </c>
      <c r="Q105" s="165">
        <v>39201.14</v>
      </c>
      <c r="R105" s="165">
        <v>1454.76</v>
      </c>
      <c r="S105" s="165">
        <v>12381.2</v>
      </c>
      <c r="T105" s="165">
        <v>114.06</v>
      </c>
      <c r="U105" s="165">
        <f t="shared" si="58"/>
        <v>410992.91400000005</v>
      </c>
      <c r="V105" s="128"/>
      <c r="W105" s="128"/>
      <c r="X105" s="128"/>
      <c r="Y105" s="128"/>
      <c r="Z105" s="148"/>
      <c r="AA105" s="128"/>
      <c r="AB105" s="128"/>
      <c r="AC105" s="128"/>
      <c r="AD105" s="128"/>
      <c r="AE105" s="128"/>
      <c r="AF105" s="128"/>
      <c r="AG105" s="128"/>
      <c r="AH105" s="128"/>
      <c r="AI105" s="128"/>
      <c r="AJ105" s="128"/>
      <c r="AK105" s="128"/>
    </row>
    <row r="106" spans="1:37" s="166" customFormat="1">
      <c r="A106" s="137" t="s">
        <v>468</v>
      </c>
      <c r="B106" s="165">
        <v>13593.43</v>
      </c>
      <c r="C106" s="165">
        <v>3039.9180000000001</v>
      </c>
      <c r="D106" s="165">
        <v>113544.21</v>
      </c>
      <c r="E106" s="165">
        <v>1373.66</v>
      </c>
      <c r="F106" s="165">
        <v>781.94</v>
      </c>
      <c r="G106" s="165">
        <v>8484.26</v>
      </c>
      <c r="H106" s="165">
        <v>37321.5</v>
      </c>
      <c r="I106" s="165">
        <v>93299.65</v>
      </c>
      <c r="J106" s="165">
        <v>419.23</v>
      </c>
      <c r="K106" s="165">
        <v>56.46</v>
      </c>
      <c r="L106" s="165">
        <v>668.25</v>
      </c>
      <c r="M106" s="165">
        <v>72481.789999999994</v>
      </c>
      <c r="N106" s="165">
        <v>15299.59</v>
      </c>
      <c r="O106" s="165">
        <v>23.12</v>
      </c>
      <c r="P106" s="165">
        <v>2730.55</v>
      </c>
      <c r="Q106" s="165">
        <v>34621.919999999998</v>
      </c>
      <c r="R106" s="165">
        <v>947.74</v>
      </c>
      <c r="S106" s="165">
        <v>12235.07</v>
      </c>
      <c r="T106" s="165">
        <v>142.11000000000001</v>
      </c>
      <c r="U106" s="165">
        <f t="shared" si="58"/>
        <v>411064.39799999993</v>
      </c>
      <c r="V106" s="128"/>
      <c r="W106" s="128"/>
      <c r="X106" s="128"/>
      <c r="Y106" s="128"/>
      <c r="Z106" s="148"/>
      <c r="AA106" s="128"/>
      <c r="AB106" s="128"/>
      <c r="AC106" s="128"/>
      <c r="AD106" s="128"/>
      <c r="AE106" s="128"/>
      <c r="AF106" s="128"/>
      <c r="AG106" s="128"/>
      <c r="AH106" s="128"/>
      <c r="AI106" s="128"/>
      <c r="AJ106" s="128"/>
      <c r="AK106" s="128"/>
    </row>
    <row r="107" spans="1:37" s="166" customFormat="1">
      <c r="A107" s="137" t="s">
        <v>469</v>
      </c>
      <c r="B107" s="165">
        <v>15694.11</v>
      </c>
      <c r="C107" s="165">
        <v>3766.8810000000008</v>
      </c>
      <c r="D107" s="165">
        <v>92258.19</v>
      </c>
      <c r="E107" s="165">
        <v>180.47</v>
      </c>
      <c r="F107" s="165">
        <v>1345.46</v>
      </c>
      <c r="G107" s="165">
        <v>8424.44</v>
      </c>
      <c r="H107" s="165">
        <v>38476.49</v>
      </c>
      <c r="I107" s="165">
        <v>90705.89</v>
      </c>
      <c r="J107" s="165">
        <v>423.78</v>
      </c>
      <c r="K107" s="165">
        <v>54.13</v>
      </c>
      <c r="L107" s="165">
        <v>331.11</v>
      </c>
      <c r="M107" s="165">
        <v>118059.2</v>
      </c>
      <c r="N107" s="165">
        <v>19274.759999999998</v>
      </c>
      <c r="O107" s="165">
        <v>17.2</v>
      </c>
      <c r="P107" s="165">
        <v>1512.16</v>
      </c>
      <c r="Q107" s="165">
        <v>55502.89</v>
      </c>
      <c r="R107" s="165">
        <v>916.61</v>
      </c>
      <c r="S107" s="165">
        <v>16325.1</v>
      </c>
      <c r="T107" s="165">
        <v>120.17</v>
      </c>
      <c r="U107" s="165">
        <f t="shared" si="58"/>
        <v>463389.04099999997</v>
      </c>
      <c r="V107" s="128"/>
      <c r="W107" s="128"/>
      <c r="X107" s="128"/>
      <c r="Y107" s="128"/>
      <c r="Z107" s="148"/>
      <c r="AA107" s="128"/>
      <c r="AB107" s="128"/>
      <c r="AC107" s="128"/>
      <c r="AD107" s="128"/>
      <c r="AE107" s="128"/>
      <c r="AF107" s="128"/>
      <c r="AG107" s="128"/>
      <c r="AH107" s="128"/>
      <c r="AI107" s="128"/>
      <c r="AJ107" s="128"/>
      <c r="AK107" s="128"/>
    </row>
    <row r="108" spans="1:37" s="166" customFormat="1">
      <c r="A108" s="137" t="s">
        <v>470</v>
      </c>
      <c r="B108" s="165">
        <v>6125.35</v>
      </c>
      <c r="C108" s="165">
        <v>4385.6660000000002</v>
      </c>
      <c r="D108" s="165">
        <v>117161.19</v>
      </c>
      <c r="E108" s="165">
        <v>580.04999999999995</v>
      </c>
      <c r="F108" s="165">
        <v>1171.1199999999999</v>
      </c>
      <c r="G108" s="165">
        <v>4855.04</v>
      </c>
      <c r="H108" s="165">
        <v>33498.29</v>
      </c>
      <c r="I108" s="165">
        <v>85705.05</v>
      </c>
      <c r="J108" s="165">
        <v>832.55</v>
      </c>
      <c r="K108" s="165">
        <v>86.37</v>
      </c>
      <c r="L108" s="165">
        <v>682.76</v>
      </c>
      <c r="M108" s="165">
        <v>182862.52</v>
      </c>
      <c r="N108" s="165">
        <v>13718.79</v>
      </c>
      <c r="O108" s="165">
        <v>10.57</v>
      </c>
      <c r="P108" s="165">
        <v>978.79</v>
      </c>
      <c r="Q108" s="165">
        <v>43377.98</v>
      </c>
      <c r="R108" s="165">
        <v>585.61</v>
      </c>
      <c r="S108" s="165">
        <v>11845.39</v>
      </c>
      <c r="T108" s="165">
        <v>103.98</v>
      </c>
      <c r="U108" s="165">
        <f t="shared" si="58"/>
        <v>508567.06599999993</v>
      </c>
      <c r="V108" s="128"/>
      <c r="W108" s="128"/>
      <c r="X108" s="128"/>
      <c r="Y108" s="128"/>
      <c r="Z108" s="148"/>
      <c r="AA108" s="128"/>
      <c r="AB108" s="128"/>
      <c r="AC108" s="128"/>
      <c r="AD108" s="128"/>
      <c r="AE108" s="128"/>
      <c r="AF108" s="128"/>
      <c r="AG108" s="128"/>
      <c r="AH108" s="128"/>
      <c r="AI108" s="128"/>
      <c r="AJ108" s="128"/>
      <c r="AK108" s="128"/>
    </row>
    <row r="109" spans="1:37" s="166" customFormat="1">
      <c r="A109" s="156" t="s">
        <v>215</v>
      </c>
      <c r="B109" s="165">
        <f>SUM(B97:B108)</f>
        <v>192695.36000000002</v>
      </c>
      <c r="C109" s="165">
        <f t="shared" ref="C109:U109" si="59">SUM(C97:C108)</f>
        <v>38416.523000000001</v>
      </c>
      <c r="D109" s="165">
        <f t="shared" si="59"/>
        <v>1359528.78</v>
      </c>
      <c r="E109" s="165">
        <f t="shared" si="59"/>
        <v>7458.3000000000011</v>
      </c>
      <c r="F109" s="165">
        <f t="shared" si="59"/>
        <v>16021.329999999994</v>
      </c>
      <c r="G109" s="165">
        <f t="shared" si="59"/>
        <v>99953.09</v>
      </c>
      <c r="H109" s="165">
        <f t="shared" si="59"/>
        <v>543413.20000000007</v>
      </c>
      <c r="I109" s="165">
        <f t="shared" si="59"/>
        <v>1214622.5500000003</v>
      </c>
      <c r="J109" s="165">
        <f t="shared" ref="J109:K109" si="60">SUM(J97:J108)</f>
        <v>8943.7099999999991</v>
      </c>
      <c r="K109" s="165">
        <f t="shared" si="60"/>
        <v>478.26</v>
      </c>
      <c r="L109" s="165">
        <f t="shared" si="59"/>
        <v>5642.7699999999995</v>
      </c>
      <c r="M109" s="165">
        <f t="shared" si="59"/>
        <v>1320748.1500000001</v>
      </c>
      <c r="N109" s="165">
        <f t="shared" si="59"/>
        <v>140730.78999999998</v>
      </c>
      <c r="O109" s="165">
        <f t="shared" si="59"/>
        <v>271.55999999999995</v>
      </c>
      <c r="P109" s="165">
        <f t="shared" si="59"/>
        <v>31377.119999999995</v>
      </c>
      <c r="Q109" s="165">
        <f t="shared" si="59"/>
        <v>379378.05</v>
      </c>
      <c r="R109" s="165">
        <f t="shared" si="59"/>
        <v>10403.590000000002</v>
      </c>
      <c r="S109" s="165">
        <f t="shared" si="59"/>
        <v>165499.18</v>
      </c>
      <c r="T109" s="165">
        <f t="shared" si="59"/>
        <v>1506.21</v>
      </c>
      <c r="U109" s="165">
        <f t="shared" si="59"/>
        <v>5537088.5229999991</v>
      </c>
      <c r="V109" s="128"/>
      <c r="W109" s="128"/>
      <c r="X109" s="128"/>
      <c r="Y109" s="128"/>
      <c r="Z109" s="148"/>
      <c r="AA109" s="128"/>
      <c r="AB109" s="128"/>
      <c r="AC109" s="128"/>
      <c r="AD109" s="128"/>
      <c r="AE109" s="128"/>
      <c r="AF109" s="128"/>
      <c r="AG109" s="128"/>
      <c r="AH109" s="128"/>
      <c r="AI109" s="128"/>
      <c r="AJ109" s="128"/>
      <c r="AK109" s="128"/>
    </row>
    <row r="110" spans="1:37" s="166" customFormat="1">
      <c r="A110" s="168"/>
      <c r="B110" s="140"/>
      <c r="C110" s="141"/>
      <c r="D110" s="141"/>
      <c r="E110" s="141"/>
      <c r="F110" s="141"/>
      <c r="G110" s="141"/>
      <c r="H110" s="168"/>
      <c r="I110" s="141"/>
      <c r="J110" s="141"/>
      <c r="K110" s="141"/>
      <c r="L110" s="141"/>
      <c r="M110" s="169"/>
      <c r="N110" s="140"/>
      <c r="O110" s="140"/>
      <c r="P110" s="140"/>
      <c r="Q110" s="140"/>
      <c r="R110" s="140"/>
      <c r="S110" s="140"/>
      <c r="T110" s="140"/>
      <c r="U110" s="140"/>
      <c r="V110" s="140"/>
      <c r="W110" s="140"/>
      <c r="X110" s="140"/>
      <c r="Y110" s="140"/>
      <c r="Z110" s="148"/>
      <c r="AA110" s="140"/>
      <c r="AB110" s="140"/>
      <c r="AC110" s="140"/>
      <c r="AD110" s="140"/>
      <c r="AE110" s="140"/>
      <c r="AF110" s="128"/>
      <c r="AG110" s="128"/>
      <c r="AH110" s="128"/>
    </row>
    <row r="111" spans="1:37" s="166" customFormat="1">
      <c r="A111" s="150"/>
      <c r="B111" s="128"/>
      <c r="C111" s="152"/>
      <c r="D111" s="152"/>
      <c r="E111" s="152"/>
      <c r="F111" s="152"/>
      <c r="G111" s="152"/>
      <c r="H111" s="92"/>
      <c r="I111" s="152"/>
      <c r="J111" s="152"/>
      <c r="K111" s="152"/>
      <c r="L111" s="152"/>
      <c r="M111" s="157"/>
      <c r="N111" s="128"/>
      <c r="O111" s="128"/>
      <c r="P111" s="128"/>
      <c r="Q111" s="128"/>
      <c r="R111" s="128"/>
      <c r="S111" s="128"/>
      <c r="T111" s="128"/>
      <c r="U111" s="128"/>
      <c r="V111" s="128"/>
      <c r="W111" s="128"/>
      <c r="X111" s="128"/>
      <c r="Y111" s="128"/>
      <c r="Z111" s="148"/>
      <c r="AA111" s="128"/>
      <c r="AB111" s="128"/>
      <c r="AC111" s="128"/>
      <c r="AD111" s="128"/>
      <c r="AE111" s="128"/>
      <c r="AF111" s="128"/>
      <c r="AG111" s="128"/>
      <c r="AH111" s="128"/>
    </row>
    <row r="112" spans="1:37" s="166" customFormat="1" ht="23.1" customHeight="1">
      <c r="A112" s="150"/>
      <c r="B112" s="128"/>
      <c r="C112" s="152"/>
      <c r="D112" s="152"/>
      <c r="E112" s="152"/>
      <c r="F112" s="152"/>
      <c r="G112" s="152"/>
      <c r="H112" s="92"/>
      <c r="I112" s="152"/>
      <c r="J112" s="152"/>
      <c r="K112" s="152"/>
      <c r="L112" s="152"/>
      <c r="M112" s="157"/>
      <c r="N112" s="128"/>
      <c r="O112" s="128"/>
      <c r="P112" s="128"/>
      <c r="Q112" s="128"/>
      <c r="R112" s="128"/>
      <c r="S112" s="128"/>
      <c r="T112" s="128"/>
      <c r="U112" s="128"/>
      <c r="V112" s="128"/>
      <c r="W112" s="128"/>
      <c r="X112" s="128"/>
      <c r="Y112" s="128"/>
      <c r="Z112" s="148"/>
      <c r="AA112" s="128"/>
      <c r="AB112" s="128"/>
      <c r="AC112" s="128"/>
      <c r="AD112" s="128"/>
      <c r="AE112" s="128"/>
      <c r="AF112" s="128"/>
      <c r="AG112" s="128"/>
      <c r="AH112" s="128"/>
    </row>
    <row r="113" spans="1:34" s="166" customFormat="1" ht="23.1" customHeight="1">
      <c r="A113" s="150"/>
      <c r="B113" s="128"/>
      <c r="C113" s="152"/>
      <c r="D113" s="152"/>
      <c r="E113" s="152"/>
      <c r="F113" s="152"/>
      <c r="G113" s="152"/>
      <c r="H113" s="92"/>
      <c r="I113" s="152"/>
      <c r="J113" s="152"/>
      <c r="K113" s="152"/>
      <c r="L113" s="152"/>
      <c r="M113" s="157"/>
      <c r="N113" s="128"/>
      <c r="O113" s="128"/>
      <c r="P113" s="128"/>
      <c r="Q113" s="128"/>
      <c r="R113" s="128"/>
      <c r="S113" s="128"/>
      <c r="T113" s="128"/>
      <c r="U113" s="128"/>
      <c r="V113" s="128"/>
      <c r="W113" s="128"/>
      <c r="X113" s="128"/>
      <c r="Y113" s="128"/>
      <c r="Z113" s="148"/>
      <c r="AA113" s="128"/>
      <c r="AB113" s="128"/>
      <c r="AC113" s="128"/>
      <c r="AD113" s="128"/>
      <c r="AE113" s="128"/>
      <c r="AF113" s="128"/>
      <c r="AG113" s="128"/>
      <c r="AH113" s="128"/>
    </row>
    <row r="114" spans="1:34" s="166" customFormat="1" ht="23.1" customHeight="1">
      <c r="A114" s="150"/>
      <c r="B114" s="128"/>
      <c r="C114" s="152"/>
      <c r="D114" s="152"/>
      <c r="E114" s="152"/>
      <c r="F114" s="152"/>
      <c r="G114" s="152"/>
      <c r="H114" s="92"/>
      <c r="I114" s="152"/>
      <c r="J114" s="152"/>
      <c r="K114" s="152"/>
      <c r="L114" s="152"/>
      <c r="M114" s="157"/>
      <c r="N114" s="128"/>
      <c r="O114" s="128"/>
      <c r="P114" s="128"/>
      <c r="Q114" s="128"/>
      <c r="R114" s="128"/>
      <c r="S114" s="128"/>
      <c r="T114" s="128"/>
      <c r="U114" s="128"/>
      <c r="V114" s="128"/>
      <c r="W114" s="128"/>
      <c r="X114" s="128"/>
      <c r="Y114" s="128"/>
      <c r="Z114" s="148"/>
      <c r="AA114" s="128"/>
      <c r="AB114" s="128"/>
      <c r="AC114" s="128"/>
      <c r="AD114" s="128"/>
      <c r="AE114" s="128"/>
      <c r="AF114" s="128"/>
      <c r="AG114" s="128"/>
      <c r="AH114" s="128"/>
    </row>
    <row r="115" spans="1:34" s="166" customFormat="1" ht="23.1" customHeight="1">
      <c r="A115" s="150"/>
      <c r="B115" s="128"/>
      <c r="C115" s="152"/>
      <c r="D115" s="152"/>
      <c r="E115" s="152"/>
      <c r="F115" s="152"/>
      <c r="G115" s="152"/>
      <c r="H115" s="92"/>
      <c r="I115" s="152"/>
      <c r="J115" s="152"/>
      <c r="K115" s="152"/>
      <c r="L115" s="152"/>
      <c r="M115" s="157"/>
      <c r="N115" s="128"/>
      <c r="O115" s="128"/>
      <c r="P115" s="128"/>
      <c r="Q115" s="128"/>
      <c r="R115" s="128"/>
      <c r="S115" s="128"/>
      <c r="T115" s="128"/>
      <c r="U115" s="128"/>
      <c r="V115" s="128"/>
      <c r="W115" s="128"/>
      <c r="X115" s="128"/>
      <c r="Y115" s="128"/>
      <c r="Z115" s="148"/>
      <c r="AA115" s="128"/>
      <c r="AB115" s="128"/>
      <c r="AC115" s="128"/>
      <c r="AD115" s="128"/>
      <c r="AE115" s="128"/>
      <c r="AF115" s="128"/>
      <c r="AG115" s="128"/>
      <c r="AH115" s="128"/>
    </row>
    <row r="116" spans="1:34" s="166" customFormat="1" ht="23.1" customHeight="1">
      <c r="A116" s="150"/>
      <c r="B116" s="128"/>
      <c r="C116" s="152"/>
      <c r="D116" s="152"/>
      <c r="E116" s="152"/>
      <c r="F116" s="152"/>
      <c r="G116" s="152"/>
      <c r="H116" s="92"/>
      <c r="I116" s="152"/>
      <c r="J116" s="152"/>
      <c r="K116" s="152"/>
      <c r="L116" s="152"/>
      <c r="M116" s="157"/>
      <c r="N116" s="128"/>
      <c r="O116" s="128"/>
      <c r="P116" s="128"/>
      <c r="Q116" s="128"/>
      <c r="R116" s="128"/>
      <c r="S116" s="128"/>
      <c r="T116" s="128"/>
      <c r="U116" s="128"/>
      <c r="V116" s="128"/>
      <c r="W116" s="128"/>
      <c r="X116" s="128"/>
      <c r="Y116" s="128"/>
      <c r="Z116" s="148"/>
      <c r="AA116" s="128"/>
      <c r="AB116" s="128"/>
      <c r="AC116" s="128"/>
      <c r="AD116" s="128"/>
      <c r="AE116" s="128"/>
      <c r="AF116" s="128"/>
      <c r="AG116" s="128"/>
      <c r="AH116" s="128"/>
    </row>
    <row r="117" spans="1:34" s="166" customFormat="1" ht="23.1" customHeight="1">
      <c r="A117" s="150"/>
      <c r="B117" s="128"/>
      <c r="C117" s="152"/>
      <c r="D117" s="152"/>
      <c r="E117" s="152"/>
      <c r="F117" s="152"/>
      <c r="G117" s="152"/>
      <c r="H117" s="92"/>
      <c r="I117" s="152"/>
      <c r="J117" s="152"/>
      <c r="K117" s="152"/>
      <c r="L117" s="152"/>
      <c r="M117" s="157"/>
      <c r="N117" s="128"/>
      <c r="O117" s="128"/>
      <c r="P117" s="128"/>
      <c r="Q117" s="128"/>
      <c r="R117" s="128"/>
      <c r="S117" s="128"/>
      <c r="T117" s="128"/>
      <c r="U117" s="128"/>
      <c r="V117" s="128"/>
      <c r="W117" s="128"/>
      <c r="X117" s="128"/>
      <c r="Y117" s="128"/>
      <c r="Z117" s="148"/>
      <c r="AA117" s="128"/>
      <c r="AB117" s="128"/>
      <c r="AC117" s="128"/>
      <c r="AD117" s="128"/>
      <c r="AE117" s="128"/>
      <c r="AF117" s="128"/>
      <c r="AG117" s="128"/>
      <c r="AH117" s="128"/>
    </row>
    <row r="118" spans="1:34" s="166" customFormat="1" ht="23.1" customHeight="1">
      <c r="A118" s="150"/>
      <c r="B118" s="128"/>
      <c r="C118" s="152"/>
      <c r="D118" s="152"/>
      <c r="E118" s="152"/>
      <c r="F118" s="152"/>
      <c r="G118" s="152"/>
      <c r="H118" s="92"/>
      <c r="I118" s="152"/>
      <c r="J118" s="152"/>
      <c r="K118" s="152"/>
      <c r="L118" s="152"/>
      <c r="M118" s="157"/>
      <c r="N118" s="128"/>
      <c r="O118" s="128"/>
      <c r="P118" s="128"/>
      <c r="Q118" s="128"/>
      <c r="R118" s="128"/>
      <c r="S118" s="128"/>
      <c r="T118" s="128"/>
      <c r="U118" s="128"/>
      <c r="V118" s="128"/>
      <c r="W118" s="128"/>
      <c r="X118" s="128"/>
      <c r="Y118" s="128"/>
      <c r="Z118" s="148"/>
      <c r="AA118" s="128"/>
      <c r="AB118" s="128"/>
      <c r="AC118" s="128"/>
      <c r="AD118" s="128"/>
      <c r="AE118" s="128"/>
      <c r="AF118" s="128"/>
      <c r="AG118" s="128"/>
      <c r="AH118" s="128"/>
    </row>
    <row r="119" spans="1:34" s="166" customFormat="1" ht="23.1" customHeight="1">
      <c r="A119" s="150"/>
      <c r="B119" s="128"/>
      <c r="C119" s="152"/>
      <c r="D119" s="152"/>
      <c r="E119" s="152"/>
      <c r="F119" s="152"/>
      <c r="G119" s="152"/>
      <c r="H119" s="92"/>
      <c r="I119" s="152"/>
      <c r="J119" s="152"/>
      <c r="K119" s="152"/>
      <c r="L119" s="152"/>
      <c r="M119" s="157"/>
      <c r="N119" s="128"/>
      <c r="O119" s="128"/>
      <c r="P119" s="128"/>
      <c r="Q119" s="128"/>
      <c r="R119" s="128"/>
      <c r="S119" s="128"/>
      <c r="T119" s="128"/>
      <c r="U119" s="128"/>
      <c r="V119" s="128"/>
      <c r="W119" s="128"/>
      <c r="X119" s="128"/>
      <c r="Y119" s="128"/>
      <c r="Z119" s="148"/>
      <c r="AA119" s="128"/>
      <c r="AB119" s="128"/>
      <c r="AC119" s="128"/>
      <c r="AD119" s="128"/>
      <c r="AE119" s="128"/>
      <c r="AF119" s="128"/>
      <c r="AG119" s="128"/>
      <c r="AH119" s="128"/>
    </row>
    <row r="120" spans="1:34" s="166" customFormat="1">
      <c r="A120" s="150"/>
      <c r="B120" s="128"/>
      <c r="C120" s="152"/>
      <c r="D120" s="152"/>
      <c r="E120" s="152"/>
      <c r="F120" s="152"/>
      <c r="G120" s="152"/>
      <c r="H120" s="92"/>
      <c r="I120" s="152"/>
      <c r="J120" s="152"/>
      <c r="K120" s="152"/>
      <c r="L120" s="152"/>
      <c r="M120" s="157"/>
      <c r="N120" s="128"/>
      <c r="O120" s="128"/>
      <c r="P120" s="128"/>
      <c r="Q120" s="128"/>
      <c r="R120" s="128"/>
      <c r="S120" s="128"/>
      <c r="T120" s="128"/>
      <c r="U120" s="128"/>
      <c r="V120" s="128"/>
      <c r="W120" s="128"/>
      <c r="X120" s="128"/>
      <c r="Y120" s="128"/>
      <c r="Z120" s="148"/>
      <c r="AA120" s="128"/>
      <c r="AB120" s="128"/>
      <c r="AC120" s="128"/>
      <c r="AD120" s="128"/>
      <c r="AE120" s="128"/>
      <c r="AF120" s="128"/>
      <c r="AG120" s="128"/>
      <c r="AH120" s="128"/>
    </row>
    <row r="121" spans="1:34" s="166" customFormat="1" ht="30" customHeight="1">
      <c r="A121" s="158" t="s">
        <v>62</v>
      </c>
      <c r="B121" s="158"/>
      <c r="C121" s="158"/>
      <c r="D121" s="170"/>
      <c r="E121" s="128"/>
      <c r="F121" s="128"/>
      <c r="G121" s="128"/>
      <c r="H121" s="148"/>
      <c r="I121" s="128"/>
      <c r="J121" s="128"/>
      <c r="K121" s="128"/>
      <c r="L121" s="128"/>
      <c r="M121" s="148"/>
      <c r="N121" s="128"/>
      <c r="O121" s="128"/>
      <c r="P121" s="128"/>
      <c r="Q121" s="128"/>
      <c r="R121" s="128"/>
      <c r="S121" s="128"/>
      <c r="T121" s="128"/>
      <c r="U121" s="128"/>
      <c r="V121" s="128"/>
      <c r="W121" s="128"/>
      <c r="X121" s="128"/>
      <c r="Y121" s="128"/>
      <c r="Z121" s="148"/>
      <c r="AA121" s="128"/>
      <c r="AB121" s="128"/>
      <c r="AC121" s="128"/>
      <c r="AD121" s="128"/>
      <c r="AE121" s="128"/>
      <c r="AF121" s="128"/>
      <c r="AG121" s="128"/>
      <c r="AH121" s="128"/>
    </row>
    <row r="122" spans="1:34" s="166" customFormat="1" ht="15">
      <c r="A122" s="133"/>
      <c r="B122" s="128"/>
      <c r="C122" s="128"/>
      <c r="D122" s="128"/>
      <c r="E122" s="128"/>
      <c r="F122" s="128"/>
      <c r="G122" s="128"/>
      <c r="H122" s="148"/>
      <c r="I122" s="128"/>
      <c r="J122" s="128"/>
      <c r="K122" s="128"/>
      <c r="L122" s="128"/>
      <c r="M122" s="148"/>
      <c r="N122" s="128"/>
      <c r="O122" s="128"/>
      <c r="P122" s="128"/>
      <c r="Q122" s="128"/>
      <c r="R122" s="128"/>
      <c r="S122" s="128"/>
      <c r="T122" s="128"/>
      <c r="U122" s="128"/>
      <c r="V122" s="128"/>
      <c r="W122" s="128"/>
      <c r="X122" s="128"/>
      <c r="Y122" s="128"/>
      <c r="Z122" s="148"/>
      <c r="AA122" s="128"/>
      <c r="AB122" s="128"/>
      <c r="AC122" s="128"/>
      <c r="AD122" s="128"/>
      <c r="AE122" s="128"/>
      <c r="AF122" s="128"/>
      <c r="AG122" s="128"/>
      <c r="AH122" s="128"/>
    </row>
    <row r="123" spans="1:34" s="166" customFormat="1">
      <c r="A123" s="389" t="s">
        <v>477</v>
      </c>
      <c r="B123" s="128"/>
      <c r="C123" s="128"/>
      <c r="D123" s="128"/>
      <c r="E123" s="128"/>
      <c r="F123" s="128"/>
      <c r="G123" s="128"/>
      <c r="H123" s="148"/>
      <c r="I123" s="128"/>
      <c r="J123" s="128"/>
      <c r="K123" s="128"/>
      <c r="L123" s="128"/>
      <c r="M123" s="148"/>
      <c r="N123" s="128"/>
      <c r="O123" s="128"/>
      <c r="P123" s="128"/>
      <c r="Q123" s="128"/>
      <c r="R123" s="128"/>
      <c r="S123" s="128"/>
      <c r="T123" s="128"/>
      <c r="U123" s="128"/>
      <c r="V123" s="128"/>
      <c r="W123" s="128"/>
      <c r="X123" s="128"/>
      <c r="Y123" s="128"/>
      <c r="Z123" s="148"/>
      <c r="AA123" s="128"/>
      <c r="AB123" s="128"/>
      <c r="AC123" s="128"/>
      <c r="AD123" s="128"/>
      <c r="AE123" s="128"/>
      <c r="AF123" s="128"/>
      <c r="AG123" s="128"/>
      <c r="AH123" s="128"/>
    </row>
    <row r="124" spans="1:34" s="166" customFormat="1" ht="15">
      <c r="A124" s="133"/>
      <c r="B124" s="128"/>
      <c r="C124" s="128"/>
      <c r="D124" s="128"/>
      <c r="E124" s="128"/>
      <c r="F124" s="128"/>
      <c r="G124" s="128"/>
      <c r="H124" s="148"/>
      <c r="I124" s="128"/>
      <c r="J124" s="128"/>
      <c r="K124" s="128"/>
      <c r="L124" s="128"/>
      <c r="M124" s="148"/>
      <c r="N124" s="128"/>
      <c r="O124" s="128"/>
      <c r="P124" s="128"/>
      <c r="Q124" s="128"/>
      <c r="R124" s="128"/>
      <c r="S124" s="128"/>
      <c r="T124" s="128"/>
      <c r="U124" s="128"/>
      <c r="V124" s="128"/>
      <c r="W124" s="128"/>
      <c r="X124" s="128"/>
      <c r="Y124" s="128"/>
      <c r="Z124" s="148"/>
      <c r="AA124" s="128"/>
      <c r="AB124" s="128"/>
      <c r="AC124" s="128"/>
      <c r="AD124" s="128"/>
      <c r="AE124" s="128"/>
      <c r="AF124" s="128"/>
      <c r="AG124" s="128"/>
      <c r="AH124" s="128"/>
    </row>
    <row r="125" spans="1:34" s="166" customFormat="1">
      <c r="A125" s="171" t="s">
        <v>80</v>
      </c>
      <c r="B125" s="128"/>
      <c r="C125" s="128"/>
      <c r="D125" s="128"/>
      <c r="E125" s="128"/>
      <c r="F125" s="128"/>
      <c r="G125" s="128"/>
      <c r="H125" s="128"/>
      <c r="I125" s="128"/>
      <c r="J125" s="128"/>
      <c r="K125" s="128"/>
      <c r="L125" s="128"/>
      <c r="M125" s="128"/>
      <c r="N125" s="128"/>
      <c r="O125" s="128"/>
      <c r="P125" s="128"/>
      <c r="Q125" s="128"/>
      <c r="R125" s="128"/>
      <c r="S125" s="128"/>
      <c r="T125" s="128"/>
      <c r="U125" s="128"/>
      <c r="V125" s="128"/>
      <c r="W125" s="128"/>
      <c r="X125" s="128"/>
      <c r="Y125" s="128"/>
      <c r="Z125" s="148"/>
      <c r="AA125" s="128"/>
      <c r="AB125" s="128"/>
      <c r="AC125" s="128"/>
      <c r="AD125" s="128"/>
      <c r="AE125" s="128"/>
      <c r="AF125" s="128"/>
      <c r="AG125" s="128"/>
      <c r="AH125" s="128"/>
    </row>
    <row r="126" spans="1:34" s="166" customFormat="1" ht="38.25">
      <c r="A126" s="143" t="s">
        <v>230</v>
      </c>
      <c r="B126" s="470" t="s">
        <v>145</v>
      </c>
      <c r="C126" s="136" t="s">
        <v>73</v>
      </c>
      <c r="D126" s="136" t="s">
        <v>231</v>
      </c>
      <c r="E126" s="136" t="s">
        <v>132</v>
      </c>
      <c r="F126" s="136" t="s">
        <v>133</v>
      </c>
      <c r="G126" s="153" t="s">
        <v>160</v>
      </c>
      <c r="H126" s="153" t="s">
        <v>100</v>
      </c>
      <c r="I126" s="153" t="s">
        <v>101</v>
      </c>
      <c r="J126" s="153" t="s">
        <v>121</v>
      </c>
      <c r="K126" s="153" t="s">
        <v>106</v>
      </c>
      <c r="L126" s="153" t="s">
        <v>161</v>
      </c>
      <c r="M126" s="153" t="s">
        <v>107</v>
      </c>
      <c r="N126" s="153" t="s">
        <v>177</v>
      </c>
      <c r="O126" s="163"/>
      <c r="P126" s="163"/>
      <c r="Q126" s="163"/>
      <c r="R126" s="163"/>
      <c r="S126" s="163"/>
      <c r="T126" s="163"/>
      <c r="U126" s="163"/>
      <c r="V126" s="163"/>
      <c r="W126" s="163"/>
      <c r="X126" s="163"/>
      <c r="Y126" s="163"/>
      <c r="Z126" s="452"/>
      <c r="AA126" s="163"/>
      <c r="AB126" s="163"/>
      <c r="AC126" s="163"/>
      <c r="AD126" s="163"/>
      <c r="AE126" s="163"/>
      <c r="AF126" s="128"/>
      <c r="AG126" s="128"/>
      <c r="AH126" s="128"/>
    </row>
    <row r="127" spans="1:34" s="166" customFormat="1" ht="26.25" customHeight="1">
      <c r="A127" s="172" t="s">
        <v>210</v>
      </c>
      <c r="B127" s="165">
        <f t="shared" ref="B127:N127" si="61">B139</f>
        <v>10.626249</v>
      </c>
      <c r="C127" s="165">
        <f t="shared" si="61"/>
        <v>0.846248</v>
      </c>
      <c r="D127" s="165">
        <f t="shared" si="61"/>
        <v>120.02596399999997</v>
      </c>
      <c r="E127" s="165">
        <f t="shared" si="61"/>
        <v>168.67674699999998</v>
      </c>
      <c r="F127" s="165">
        <f t="shared" si="61"/>
        <v>0.79108500000000015</v>
      </c>
      <c r="G127" s="165">
        <f t="shared" si="61"/>
        <v>70.588598999999988</v>
      </c>
      <c r="H127" s="165">
        <f t="shared" si="61"/>
        <v>95.246110000000002</v>
      </c>
      <c r="I127" s="165">
        <f t="shared" si="61"/>
        <v>24.339347000000004</v>
      </c>
      <c r="J127" s="165">
        <f t="shared" si="61"/>
        <v>16.768246000000001</v>
      </c>
      <c r="K127" s="165">
        <f t="shared" si="61"/>
        <v>6.7061929999999998</v>
      </c>
      <c r="L127" s="165">
        <f t="shared" si="61"/>
        <v>54.068234000000004</v>
      </c>
      <c r="M127" s="165">
        <f t="shared" si="61"/>
        <v>1.5993269999999999</v>
      </c>
      <c r="N127" s="165">
        <f t="shared" si="61"/>
        <v>570.28234900000007</v>
      </c>
      <c r="O127" s="174"/>
      <c r="P127" s="134"/>
      <c r="Q127" s="134"/>
      <c r="R127" s="134"/>
      <c r="S127" s="134"/>
      <c r="T127" s="134"/>
      <c r="U127" s="134"/>
      <c r="V127" s="134"/>
      <c r="W127" s="134"/>
      <c r="X127" s="134"/>
      <c r="Y127" s="134"/>
      <c r="Z127" s="152"/>
      <c r="AA127" s="134"/>
      <c r="AB127" s="134"/>
      <c r="AC127" s="134"/>
      <c r="AD127" s="134"/>
      <c r="AE127" s="134"/>
      <c r="AF127" s="128"/>
      <c r="AG127" s="128"/>
      <c r="AH127" s="128"/>
    </row>
    <row r="128" spans="1:34" s="166" customFormat="1">
      <c r="A128" s="175"/>
      <c r="B128" s="176"/>
      <c r="C128" s="176"/>
      <c r="D128" s="176"/>
      <c r="E128" s="176"/>
      <c r="F128" s="176"/>
      <c r="G128" s="176"/>
      <c r="H128" s="176"/>
      <c r="I128" s="176"/>
      <c r="J128" s="176"/>
      <c r="K128" s="176"/>
      <c r="L128" s="176"/>
      <c r="M128" s="177"/>
      <c r="N128" s="178"/>
      <c r="O128" s="176"/>
      <c r="P128" s="171"/>
      <c r="Q128" s="171"/>
      <c r="R128" s="171"/>
      <c r="S128" s="134"/>
      <c r="T128" s="134"/>
      <c r="U128" s="134"/>
      <c r="V128" s="134"/>
      <c r="W128" s="134"/>
      <c r="X128" s="134"/>
      <c r="Y128" s="134"/>
      <c r="Z128" s="152"/>
      <c r="AA128" s="134"/>
      <c r="AB128" s="134"/>
      <c r="AC128" s="134"/>
      <c r="AD128" s="134"/>
      <c r="AE128" s="134"/>
      <c r="AF128" s="134"/>
      <c r="AG128" s="134"/>
      <c r="AH128" s="134"/>
    </row>
    <row r="129" spans="1:34" s="166" customFormat="1">
      <c r="A129" s="175"/>
      <c r="B129" s="176"/>
      <c r="C129" s="176"/>
      <c r="D129" s="176"/>
      <c r="E129" s="176"/>
      <c r="F129" s="176"/>
      <c r="G129" s="176"/>
      <c r="H129" s="176"/>
      <c r="I129" s="176"/>
      <c r="J129" s="176"/>
      <c r="K129" s="176"/>
      <c r="L129" s="176"/>
      <c r="M129" s="177"/>
      <c r="N129" s="178"/>
      <c r="O129" s="176"/>
      <c r="P129" s="171"/>
      <c r="Q129" s="171"/>
      <c r="R129" s="171"/>
      <c r="S129" s="134"/>
      <c r="T129" s="134"/>
      <c r="U129" s="134"/>
      <c r="V129" s="134"/>
      <c r="W129" s="134"/>
      <c r="X129" s="134"/>
      <c r="Y129" s="134"/>
      <c r="Z129" s="152"/>
      <c r="AA129" s="134"/>
      <c r="AB129" s="134"/>
      <c r="AC129" s="134"/>
      <c r="AD129" s="134"/>
      <c r="AE129" s="134"/>
      <c r="AF129" s="134"/>
      <c r="AG129" s="134"/>
      <c r="AH129" s="134"/>
    </row>
    <row r="130" spans="1:34" s="166" customFormat="1">
      <c r="A130" s="128" t="s">
        <v>79</v>
      </c>
      <c r="B130" s="176"/>
      <c r="C130" s="176"/>
      <c r="D130" s="176"/>
      <c r="E130" s="176"/>
      <c r="F130" s="176"/>
      <c r="G130" s="176"/>
      <c r="H130" s="176"/>
      <c r="I130" s="176"/>
      <c r="J130" s="176"/>
      <c r="K130" s="176"/>
      <c r="L130" s="176"/>
      <c r="M130" s="177"/>
      <c r="N130" s="179" t="s">
        <v>120</v>
      </c>
      <c r="O130" s="176"/>
      <c r="P130" s="171"/>
      <c r="Q130" s="171"/>
      <c r="R130" s="171"/>
      <c r="S130" s="134"/>
      <c r="T130" s="134"/>
      <c r="U130" s="134"/>
      <c r="V130" s="134"/>
      <c r="W130" s="134"/>
      <c r="X130" s="134"/>
      <c r="Y130" s="134"/>
      <c r="Z130" s="152"/>
      <c r="AA130" s="134"/>
      <c r="AB130" s="134"/>
      <c r="AC130" s="134"/>
      <c r="AD130" s="134"/>
      <c r="AE130" s="134"/>
      <c r="AF130" s="134"/>
      <c r="AG130" s="134"/>
      <c r="AH130" s="134"/>
    </row>
    <row r="131" spans="1:34" s="166" customFormat="1" ht="38.25">
      <c r="A131" s="180" t="s">
        <v>65</v>
      </c>
      <c r="B131" s="470" t="s">
        <v>145</v>
      </c>
      <c r="C131" s="136" t="s">
        <v>73</v>
      </c>
      <c r="D131" s="136" t="s">
        <v>231</v>
      </c>
      <c r="E131" s="136" t="s">
        <v>132</v>
      </c>
      <c r="F131" s="136" t="s">
        <v>133</v>
      </c>
      <c r="G131" s="181" t="s">
        <v>160</v>
      </c>
      <c r="H131" s="153" t="s">
        <v>100</v>
      </c>
      <c r="I131" s="181" t="s">
        <v>101</v>
      </c>
      <c r="J131" s="181" t="s">
        <v>121</v>
      </c>
      <c r="K131" s="181" t="s">
        <v>106</v>
      </c>
      <c r="L131" s="181" t="s">
        <v>161</v>
      </c>
      <c r="M131" s="181" t="s">
        <v>107</v>
      </c>
      <c r="N131" s="182" t="s">
        <v>177</v>
      </c>
      <c r="O131" s="171"/>
      <c r="P131" s="171"/>
      <c r="Q131" s="171"/>
      <c r="R131" s="183"/>
      <c r="S131" s="183"/>
      <c r="T131" s="183"/>
      <c r="U131" s="183"/>
      <c r="V131" s="183"/>
      <c r="W131" s="183"/>
      <c r="X131" s="183"/>
      <c r="Y131" s="184"/>
      <c r="Z131" s="152"/>
      <c r="AA131" s="134"/>
      <c r="AB131" s="134"/>
      <c r="AC131" s="134"/>
      <c r="AD131" s="134"/>
      <c r="AE131" s="134"/>
      <c r="AF131" s="134"/>
      <c r="AG131" s="134"/>
      <c r="AH131" s="134"/>
    </row>
    <row r="132" spans="1:34" s="129" customFormat="1">
      <c r="A132" s="185" t="s">
        <v>126</v>
      </c>
      <c r="B132" s="323">
        <f>(F144+G144+H144)/1000000</f>
        <v>3.0505369999999998</v>
      </c>
      <c r="C132" s="323">
        <f>B144/1000000</f>
        <v>0.20775399999999999</v>
      </c>
      <c r="D132" s="323">
        <f t="shared" ref="D132:F132" si="62">C144/1000000</f>
        <v>92.020546999999993</v>
      </c>
      <c r="E132" s="323">
        <f t="shared" si="62"/>
        <v>66.762853000000007</v>
      </c>
      <c r="F132" s="323">
        <f t="shared" si="62"/>
        <v>0.36570200000000003</v>
      </c>
      <c r="G132" s="323">
        <f>(I144+J144+K144+L144)/1000000</f>
        <v>23.051867000000001</v>
      </c>
      <c r="H132" s="323">
        <f>M144/1000000</f>
        <v>37.733837999999999</v>
      </c>
      <c r="I132" s="323">
        <f>(N144+O144+P144)/1000000</f>
        <v>9.4391420000000004</v>
      </c>
      <c r="J132" s="323">
        <f>Q144/1000000</f>
        <v>3.229447</v>
      </c>
      <c r="K132" s="323">
        <f t="shared" ref="K132:M132" si="63">R144/1000000</f>
        <v>5.1664459999999996</v>
      </c>
      <c r="L132" s="323">
        <f t="shared" si="63"/>
        <v>17.969912000000001</v>
      </c>
      <c r="M132" s="323">
        <f t="shared" si="63"/>
        <v>0.71962599999999999</v>
      </c>
      <c r="N132" s="323">
        <f t="shared" ref="N132:N138" si="64">SUM(B132:M132)</f>
        <v>259.71767100000005</v>
      </c>
      <c r="O132" s="171"/>
      <c r="P132" s="171"/>
      <c r="Q132" s="134"/>
      <c r="R132" s="134"/>
      <c r="S132" s="152"/>
      <c r="T132" s="152"/>
      <c r="U132" s="152"/>
      <c r="V132" s="152"/>
      <c r="W132" s="152"/>
      <c r="X132" s="152"/>
      <c r="Y132" s="134"/>
      <c r="Z132" s="152"/>
      <c r="AA132" s="134"/>
      <c r="AB132" s="134"/>
      <c r="AC132" s="134"/>
      <c r="AD132" s="134"/>
      <c r="AE132" s="134"/>
      <c r="AF132" s="134"/>
      <c r="AG132" s="134"/>
      <c r="AH132" s="128"/>
    </row>
    <row r="133" spans="1:34">
      <c r="A133" s="185" t="s">
        <v>208</v>
      </c>
      <c r="B133" s="323">
        <f t="shared" ref="B133:B138" si="65">(F145+G145+H145)/1000000</f>
        <v>2.1634549999999999</v>
      </c>
      <c r="C133" s="323">
        <f t="shared" ref="C133:F133" si="66">B145/1000000</f>
        <v>9.3972E-2</v>
      </c>
      <c r="D133" s="323">
        <f t="shared" si="66"/>
        <v>4.6209160000000002</v>
      </c>
      <c r="E133" s="323">
        <f t="shared" si="66"/>
        <v>7.9820019999999996</v>
      </c>
      <c r="F133" s="323">
        <f t="shared" si="66"/>
        <v>4.1331E-2</v>
      </c>
      <c r="G133" s="323">
        <f t="shared" ref="G133:G138" si="67">(I145+J145+K145+L145)/1000000</f>
        <v>8.021941</v>
      </c>
      <c r="H133" s="323">
        <f t="shared" ref="H133:H138" si="68">M145/1000000</f>
        <v>1.567949</v>
      </c>
      <c r="I133" s="323">
        <f t="shared" ref="I133:I138" si="69">(N145+O145+P145)/1000000</f>
        <v>3.2189800000000002</v>
      </c>
      <c r="J133" s="323">
        <f t="shared" ref="J133:J138" si="70">Q145/1000000</f>
        <v>6.9385000000000002E-2</v>
      </c>
      <c r="K133" s="323">
        <f t="shared" ref="K133:M133" si="71">R145/1000000</f>
        <v>0.19339400000000001</v>
      </c>
      <c r="L133" s="323">
        <f t="shared" si="71"/>
        <v>7.548565</v>
      </c>
      <c r="M133" s="323">
        <f t="shared" si="71"/>
        <v>0.42148200000000002</v>
      </c>
      <c r="N133" s="323">
        <f t="shared" si="64"/>
        <v>35.943371999999997</v>
      </c>
      <c r="O133" s="171"/>
      <c r="P133" s="171"/>
      <c r="Q133" s="134"/>
      <c r="R133" s="134"/>
      <c r="S133" s="152"/>
      <c r="T133" s="152"/>
      <c r="U133" s="152"/>
      <c r="V133" s="152"/>
      <c r="W133" s="152"/>
      <c r="X133" s="152"/>
      <c r="Y133" s="134"/>
      <c r="Z133" s="152"/>
      <c r="AA133" s="134"/>
      <c r="AB133" s="134"/>
      <c r="AC133" s="134"/>
      <c r="AD133" s="134"/>
      <c r="AE133" s="134"/>
      <c r="AF133" s="134"/>
      <c r="AG133" s="134"/>
      <c r="AH133" s="128"/>
    </row>
    <row r="134" spans="1:34">
      <c r="A134" s="185" t="s">
        <v>329</v>
      </c>
      <c r="B134" s="323">
        <f t="shared" si="65"/>
        <v>2.6777799999999998</v>
      </c>
      <c r="C134" s="323">
        <f t="shared" ref="C134:F134" si="72">B146/1000000</f>
        <v>0.141203</v>
      </c>
      <c r="D134" s="323">
        <f t="shared" si="72"/>
        <v>5.8509890000000002</v>
      </c>
      <c r="E134" s="323">
        <f t="shared" si="72"/>
        <v>53.911405000000002</v>
      </c>
      <c r="F134" s="323">
        <f t="shared" si="72"/>
        <v>0.31126300000000001</v>
      </c>
      <c r="G134" s="323">
        <f t="shared" si="67"/>
        <v>11.987655999999999</v>
      </c>
      <c r="H134" s="323">
        <f t="shared" si="68"/>
        <v>19.637931999999999</v>
      </c>
      <c r="I134" s="323">
        <f t="shared" si="69"/>
        <v>3.915546</v>
      </c>
      <c r="J134" s="323">
        <f t="shared" si="70"/>
        <v>0.58843699999999999</v>
      </c>
      <c r="K134" s="323">
        <f t="shared" ref="K134:M134" si="73">R146/1000000</f>
        <v>1.0236149999999999</v>
      </c>
      <c r="L134" s="323">
        <f t="shared" si="73"/>
        <v>3.62487</v>
      </c>
      <c r="M134" s="323">
        <f t="shared" si="73"/>
        <v>8.3875000000000005E-2</v>
      </c>
      <c r="N134" s="323">
        <f t="shared" si="64"/>
        <v>103.75457100000001</v>
      </c>
      <c r="O134" s="171"/>
      <c r="P134" s="171"/>
      <c r="Q134" s="134"/>
      <c r="R134" s="134"/>
      <c r="S134" s="152"/>
      <c r="T134" s="152"/>
      <c r="U134" s="152"/>
      <c r="V134" s="152"/>
      <c r="W134" s="152"/>
      <c r="X134" s="152"/>
      <c r="Y134" s="134"/>
      <c r="Z134" s="152"/>
      <c r="AA134" s="134"/>
      <c r="AB134" s="134"/>
      <c r="AC134" s="134"/>
      <c r="AD134" s="134"/>
      <c r="AE134" s="134"/>
      <c r="AF134" s="134"/>
      <c r="AG134" s="134"/>
      <c r="AH134" s="128"/>
    </row>
    <row r="135" spans="1:34" s="166" customFormat="1">
      <c r="A135" s="185" t="s">
        <v>330</v>
      </c>
      <c r="B135" s="323">
        <f t="shared" si="65"/>
        <v>1.4504570000000001</v>
      </c>
      <c r="C135" s="323">
        <f t="shared" ref="C135:F135" si="74">B147/1000000</f>
        <v>0.26564900000000002</v>
      </c>
      <c r="D135" s="323">
        <f t="shared" si="74"/>
        <v>15.133202000000001</v>
      </c>
      <c r="E135" s="323">
        <f t="shared" si="74"/>
        <v>29.467268000000001</v>
      </c>
      <c r="F135" s="323">
        <f t="shared" si="74"/>
        <v>5.6724999999999998E-2</v>
      </c>
      <c r="G135" s="323">
        <f t="shared" si="67"/>
        <v>8.6686479999999992</v>
      </c>
      <c r="H135" s="323">
        <f t="shared" si="68"/>
        <v>29.833086999999999</v>
      </c>
      <c r="I135" s="323">
        <f t="shared" si="69"/>
        <v>4.4226159999999997</v>
      </c>
      <c r="J135" s="323">
        <f t="shared" si="70"/>
        <v>0.30876399999999998</v>
      </c>
      <c r="K135" s="323">
        <f t="shared" ref="K135:M135" si="75">R147/1000000</f>
        <v>2.8965000000000001E-2</v>
      </c>
      <c r="L135" s="323">
        <f t="shared" si="75"/>
        <v>10.478317000000001</v>
      </c>
      <c r="M135" s="323">
        <f t="shared" si="75"/>
        <v>2.5561E-2</v>
      </c>
      <c r="N135" s="323">
        <f t="shared" si="64"/>
        <v>100.139259</v>
      </c>
      <c r="O135" s="171"/>
      <c r="P135" s="171"/>
      <c r="Q135" s="134"/>
      <c r="R135" s="134"/>
      <c r="S135" s="152"/>
      <c r="T135" s="152"/>
      <c r="U135" s="152"/>
      <c r="V135" s="152"/>
      <c r="W135" s="152"/>
      <c r="X135" s="152"/>
      <c r="Y135" s="134"/>
      <c r="Z135" s="152"/>
      <c r="AA135" s="134"/>
      <c r="AB135" s="134"/>
      <c r="AC135" s="134"/>
      <c r="AD135" s="134"/>
      <c r="AE135" s="134"/>
      <c r="AF135" s="134"/>
      <c r="AG135" s="134"/>
      <c r="AH135" s="128"/>
    </row>
    <row r="136" spans="1:34">
      <c r="A136" s="185" t="s">
        <v>331</v>
      </c>
      <c r="B136" s="323">
        <f t="shared" si="65"/>
        <v>9.6319999999999999E-3</v>
      </c>
      <c r="C136" s="323">
        <f t="shared" ref="C136:F136" si="76">B148/1000000</f>
        <v>8.6599999999999993E-3</v>
      </c>
      <c r="D136" s="323">
        <f t="shared" si="76"/>
        <v>0.85527299999999995</v>
      </c>
      <c r="E136" s="323">
        <f t="shared" si="76"/>
        <v>0.28617500000000001</v>
      </c>
      <c r="F136" s="323">
        <f t="shared" si="76"/>
        <v>5.0000000000000004E-6</v>
      </c>
      <c r="G136" s="323">
        <f t="shared" si="67"/>
        <v>0.15337799999999999</v>
      </c>
      <c r="H136" s="323">
        <f t="shared" si="68"/>
        <v>4.1250000000000002E-3</v>
      </c>
      <c r="I136" s="323">
        <f t="shared" si="69"/>
        <v>8.5776000000000005E-2</v>
      </c>
      <c r="J136" s="323">
        <f t="shared" si="70"/>
        <v>3.8699999999999997E-4</v>
      </c>
      <c r="K136" s="323">
        <f t="shared" ref="K136:M136" si="77">R148/1000000</f>
        <v>3.3409999999999998E-3</v>
      </c>
      <c r="L136" s="323">
        <f t="shared" si="77"/>
        <v>4.9299999999999995E-4</v>
      </c>
      <c r="M136" s="323">
        <f t="shared" si="77"/>
        <v>5.7590000000000002E-3</v>
      </c>
      <c r="N136" s="323">
        <f t="shared" si="64"/>
        <v>1.4130040000000001</v>
      </c>
      <c r="O136" s="171"/>
      <c r="P136" s="171"/>
      <c r="Q136" s="134"/>
      <c r="R136" s="134"/>
      <c r="S136" s="152"/>
      <c r="T136" s="152"/>
      <c r="U136" s="152"/>
      <c r="V136" s="152"/>
      <c r="W136" s="152"/>
      <c r="X136" s="152"/>
      <c r="Y136" s="134"/>
      <c r="Z136" s="152"/>
      <c r="AA136" s="134"/>
      <c r="AB136" s="134"/>
      <c r="AC136" s="134"/>
      <c r="AD136" s="134"/>
      <c r="AE136" s="134"/>
      <c r="AF136" s="134"/>
      <c r="AG136" s="134"/>
      <c r="AH136" s="128"/>
    </row>
    <row r="137" spans="1:34" s="166" customFormat="1">
      <c r="A137" s="185" t="s">
        <v>113</v>
      </c>
      <c r="B137" s="323">
        <f t="shared" si="65"/>
        <v>0.124266</v>
      </c>
      <c r="C137" s="323">
        <f t="shared" ref="C137:F137" si="78">B149/1000000</f>
        <v>0.104657</v>
      </c>
      <c r="D137" s="323">
        <f t="shared" si="78"/>
        <v>0.90076800000000001</v>
      </c>
      <c r="E137" s="323">
        <f t="shared" si="78"/>
        <v>8.5863790000000009</v>
      </c>
      <c r="F137" s="323">
        <f t="shared" si="78"/>
        <v>1.0611000000000001E-2</v>
      </c>
      <c r="G137" s="323">
        <f t="shared" si="67"/>
        <v>0.66972299999999996</v>
      </c>
      <c r="H137" s="323">
        <f t="shared" si="68"/>
        <v>6.2172479999999997</v>
      </c>
      <c r="I137" s="323">
        <f t="shared" si="69"/>
        <v>0.45047900000000002</v>
      </c>
      <c r="J137" s="323">
        <f t="shared" si="70"/>
        <v>0.2306</v>
      </c>
      <c r="K137" s="323">
        <f t="shared" ref="K137:M137" si="79">R149/1000000</f>
        <v>0.13225200000000001</v>
      </c>
      <c r="L137" s="323">
        <f t="shared" si="79"/>
        <v>13.281712000000001</v>
      </c>
      <c r="M137" s="323">
        <f t="shared" si="79"/>
        <v>0.30070599999999997</v>
      </c>
      <c r="N137" s="323">
        <f t="shared" si="64"/>
        <v>31.009401000000008</v>
      </c>
      <c r="O137" s="171"/>
      <c r="P137" s="171"/>
      <c r="Q137" s="134"/>
      <c r="R137" s="134"/>
      <c r="S137" s="152"/>
      <c r="T137" s="152"/>
      <c r="U137" s="152"/>
      <c r="V137" s="152"/>
      <c r="W137" s="152"/>
      <c r="X137" s="152"/>
      <c r="Y137" s="134"/>
      <c r="Z137" s="152"/>
      <c r="AA137" s="134"/>
      <c r="AB137" s="134"/>
      <c r="AC137" s="134"/>
      <c r="AD137" s="134"/>
      <c r="AE137" s="134"/>
      <c r="AF137" s="134"/>
      <c r="AG137" s="134"/>
      <c r="AH137" s="128"/>
    </row>
    <row r="138" spans="1:34" s="166" customFormat="1">
      <c r="A138" s="185" t="s">
        <v>127</v>
      </c>
      <c r="B138" s="323">
        <f t="shared" si="65"/>
        <v>1.1501220000000001</v>
      </c>
      <c r="C138" s="323">
        <f t="shared" ref="C138:F138" si="80">B150/1000000</f>
        <v>2.4353E-2</v>
      </c>
      <c r="D138" s="323">
        <f t="shared" si="80"/>
        <v>0.64426899999999998</v>
      </c>
      <c r="E138" s="323">
        <f t="shared" si="80"/>
        <v>1.6806650000000001</v>
      </c>
      <c r="F138" s="323">
        <f t="shared" si="80"/>
        <v>5.4479999999999997E-3</v>
      </c>
      <c r="G138" s="323">
        <f t="shared" si="67"/>
        <v>18.035385999999999</v>
      </c>
      <c r="H138" s="323">
        <f t="shared" si="68"/>
        <v>0.25193100000000002</v>
      </c>
      <c r="I138" s="323">
        <f t="shared" si="69"/>
        <v>2.8068080000000002</v>
      </c>
      <c r="J138" s="323">
        <f t="shared" si="70"/>
        <v>12.341226000000001</v>
      </c>
      <c r="K138" s="323">
        <f t="shared" ref="K138:M138" si="81">R150/1000000</f>
        <v>0.15817999999999999</v>
      </c>
      <c r="L138" s="323">
        <f t="shared" si="81"/>
        <v>1.1643650000000001</v>
      </c>
      <c r="M138" s="323">
        <f t="shared" si="81"/>
        <v>4.2318000000000001E-2</v>
      </c>
      <c r="N138" s="323">
        <f t="shared" si="64"/>
        <v>38.305071000000005</v>
      </c>
      <c r="O138" s="171"/>
      <c r="P138" s="171"/>
      <c r="Q138" s="134"/>
      <c r="R138" s="152"/>
      <c r="S138" s="152"/>
      <c r="T138" s="152"/>
      <c r="U138" s="152"/>
      <c r="V138" s="152"/>
      <c r="W138" s="152"/>
      <c r="X138" s="152"/>
      <c r="Y138" s="134"/>
      <c r="Z138" s="152"/>
      <c r="AA138" s="134"/>
      <c r="AB138" s="134"/>
      <c r="AC138" s="134"/>
      <c r="AD138" s="134"/>
      <c r="AE138" s="134"/>
      <c r="AF138" s="134"/>
      <c r="AG138" s="134"/>
      <c r="AH138" s="128"/>
    </row>
    <row r="139" spans="1:34" ht="38.25">
      <c r="A139" s="172" t="s">
        <v>210</v>
      </c>
      <c r="B139" s="323">
        <f>SUM(B132:B138)</f>
        <v>10.626249</v>
      </c>
      <c r="C139" s="323">
        <f>SUM(C132:C138)</f>
        <v>0.846248</v>
      </c>
      <c r="D139" s="323">
        <f>SUM(D132:D138)</f>
        <v>120.02596399999997</v>
      </c>
      <c r="E139" s="323">
        <f t="shared" ref="E139:M139" si="82">SUM(E132:E138)</f>
        <v>168.67674699999998</v>
      </c>
      <c r="F139" s="323">
        <f t="shared" si="82"/>
        <v>0.79108500000000015</v>
      </c>
      <c r="G139" s="323">
        <f t="shared" si="82"/>
        <v>70.588598999999988</v>
      </c>
      <c r="H139" s="323">
        <f t="shared" si="82"/>
        <v>95.246110000000002</v>
      </c>
      <c r="I139" s="323">
        <f t="shared" si="82"/>
        <v>24.339347000000004</v>
      </c>
      <c r="J139" s="323">
        <f t="shared" si="82"/>
        <v>16.768246000000001</v>
      </c>
      <c r="K139" s="323">
        <f t="shared" si="82"/>
        <v>6.7061929999999998</v>
      </c>
      <c r="L139" s="323">
        <f t="shared" si="82"/>
        <v>54.068234000000004</v>
      </c>
      <c r="M139" s="323">
        <f t="shared" si="82"/>
        <v>1.5993269999999999</v>
      </c>
      <c r="N139" s="323">
        <f>SUM(N132:N138)</f>
        <v>570.28234900000007</v>
      </c>
      <c r="O139" s="186"/>
      <c r="P139" s="171"/>
      <c r="Q139" s="134"/>
      <c r="R139" s="134"/>
      <c r="S139" s="152"/>
      <c r="T139" s="152"/>
      <c r="U139" s="152"/>
      <c r="V139" s="152"/>
      <c r="W139" s="152"/>
      <c r="X139" s="152"/>
      <c r="Y139" s="134"/>
      <c r="Z139" s="152"/>
      <c r="AA139" s="134"/>
      <c r="AB139" s="134"/>
      <c r="AC139" s="134"/>
      <c r="AD139" s="134"/>
      <c r="AE139" s="134"/>
      <c r="AF139" s="134"/>
      <c r="AG139" s="134"/>
      <c r="AH139" s="128"/>
    </row>
    <row r="140" spans="1:34">
      <c r="A140" s="128"/>
      <c r="B140" s="128"/>
      <c r="C140" s="128"/>
      <c r="D140" s="128"/>
      <c r="E140" s="128"/>
      <c r="F140" s="128"/>
      <c r="G140" s="128"/>
      <c r="H140" s="128"/>
      <c r="I140" s="128"/>
      <c r="J140" s="128"/>
      <c r="K140" s="128"/>
      <c r="L140" s="128"/>
      <c r="M140" s="128"/>
      <c r="N140" s="128"/>
      <c r="O140" s="128"/>
      <c r="P140" s="128"/>
      <c r="Q140" s="128"/>
      <c r="R140" s="128"/>
      <c r="S140" s="128"/>
      <c r="T140" s="128"/>
      <c r="U140" s="128"/>
      <c r="V140" s="128"/>
      <c r="W140" s="128"/>
      <c r="X140" s="128"/>
      <c r="Y140" s="128"/>
      <c r="Z140" s="148"/>
      <c r="AA140" s="128"/>
      <c r="AB140" s="128"/>
      <c r="AC140" s="128"/>
      <c r="AD140" s="128"/>
      <c r="AE140" s="128"/>
      <c r="AF140" s="128"/>
      <c r="AG140" s="128"/>
      <c r="AH140" s="128"/>
    </row>
    <row r="141" spans="1:34">
      <c r="A141" s="176"/>
      <c r="B141" s="177"/>
      <c r="C141" s="177"/>
      <c r="D141" s="177"/>
      <c r="E141" s="177"/>
      <c r="F141" s="177"/>
      <c r="G141" s="177"/>
      <c r="H141" s="177"/>
      <c r="I141" s="177"/>
      <c r="J141" s="177"/>
      <c r="K141" s="177"/>
      <c r="L141" s="187"/>
      <c r="M141" s="187"/>
      <c r="N141" s="171"/>
      <c r="O141" s="187"/>
      <c r="P141" s="171"/>
      <c r="Q141" s="171"/>
      <c r="R141" s="171"/>
      <c r="S141" s="134"/>
      <c r="T141" s="134"/>
      <c r="U141" s="134"/>
      <c r="V141" s="134"/>
      <c r="W141" s="134"/>
      <c r="X141" s="134"/>
      <c r="Y141" s="134"/>
      <c r="Z141" s="152"/>
      <c r="AA141" s="134"/>
      <c r="AB141" s="134"/>
      <c r="AC141" s="134"/>
      <c r="AD141" s="134"/>
      <c r="AE141" s="134"/>
      <c r="AF141" s="134"/>
      <c r="AG141" s="134"/>
      <c r="AH141" s="134"/>
    </row>
    <row r="142" spans="1:34">
      <c r="A142" s="175" t="s">
        <v>64</v>
      </c>
      <c r="B142" s="177"/>
      <c r="C142" s="177"/>
      <c r="D142" s="177"/>
      <c r="E142" s="177"/>
      <c r="F142" s="177"/>
      <c r="G142" s="177"/>
      <c r="H142" s="177"/>
      <c r="I142" s="177"/>
      <c r="J142" s="177"/>
      <c r="K142" s="177"/>
      <c r="L142" s="187"/>
      <c r="M142" s="187"/>
      <c r="N142" s="171"/>
      <c r="O142" s="187"/>
      <c r="P142" s="171"/>
      <c r="Q142" s="171"/>
      <c r="R142" s="171"/>
      <c r="S142" s="134"/>
      <c r="T142" s="134"/>
      <c r="U142" s="134"/>
      <c r="V142" s="134"/>
      <c r="W142" s="134"/>
      <c r="X142" s="134"/>
      <c r="Y142" s="134"/>
      <c r="Z142" s="152"/>
      <c r="AA142" s="134"/>
      <c r="AB142" s="134"/>
      <c r="AC142" s="134"/>
      <c r="AD142" s="134"/>
      <c r="AE142" s="134"/>
      <c r="AF142" s="134"/>
      <c r="AG142" s="134"/>
      <c r="AH142" s="134"/>
    </row>
    <row r="143" spans="1:34" s="189" customFormat="1" ht="38.25">
      <c r="A143" s="143" t="s">
        <v>230</v>
      </c>
      <c r="B143" s="153" t="s">
        <v>73</v>
      </c>
      <c r="C143" s="144" t="s">
        <v>231</v>
      </c>
      <c r="D143" s="153" t="s">
        <v>132</v>
      </c>
      <c r="E143" s="153" t="s">
        <v>133</v>
      </c>
      <c r="F143" s="153" t="s">
        <v>492</v>
      </c>
      <c r="G143" s="153" t="s">
        <v>74</v>
      </c>
      <c r="H143" s="153" t="s">
        <v>363</v>
      </c>
      <c r="I143" s="153" t="s">
        <v>99</v>
      </c>
      <c r="J143" s="153" t="s">
        <v>490</v>
      </c>
      <c r="K143" s="153" t="s">
        <v>491</v>
      </c>
      <c r="L143" s="321" t="s">
        <v>328</v>
      </c>
      <c r="M143" s="153" t="s">
        <v>100</v>
      </c>
      <c r="N143" s="153" t="s">
        <v>101</v>
      </c>
      <c r="O143" s="153" t="s">
        <v>494</v>
      </c>
      <c r="P143" s="153" t="s">
        <v>168</v>
      </c>
      <c r="Q143" s="137" t="s">
        <v>21</v>
      </c>
      <c r="R143" s="153" t="s">
        <v>106</v>
      </c>
      <c r="S143" s="153" t="s">
        <v>458</v>
      </c>
      <c r="T143" s="137" t="s">
        <v>107</v>
      </c>
      <c r="U143" s="154" t="s">
        <v>177</v>
      </c>
      <c r="V143" s="188"/>
      <c r="W143" s="183"/>
      <c r="Z143" s="453"/>
    </row>
    <row r="144" spans="1:34">
      <c r="A144" s="190" t="s">
        <v>126</v>
      </c>
      <c r="B144" s="155">
        <v>207754</v>
      </c>
      <c r="C144" s="155">
        <v>92020547</v>
      </c>
      <c r="D144" s="155">
        <v>66762853</v>
      </c>
      <c r="E144" s="155">
        <v>365702</v>
      </c>
      <c r="F144" s="155">
        <v>15036</v>
      </c>
      <c r="G144" s="155">
        <v>659666</v>
      </c>
      <c r="H144" s="155">
        <v>2375835</v>
      </c>
      <c r="I144" s="155">
        <v>22632612</v>
      </c>
      <c r="J144" s="155">
        <v>15466</v>
      </c>
      <c r="K144" s="155">
        <v>29426</v>
      </c>
      <c r="L144" s="155">
        <v>374363</v>
      </c>
      <c r="M144" s="155">
        <v>37733838</v>
      </c>
      <c r="N144" s="155">
        <v>2426058</v>
      </c>
      <c r="O144" s="155">
        <v>881</v>
      </c>
      <c r="P144" s="155">
        <v>7012203</v>
      </c>
      <c r="Q144" s="155">
        <v>3229447</v>
      </c>
      <c r="R144" s="155">
        <v>5166446</v>
      </c>
      <c r="S144" s="155">
        <v>17969912</v>
      </c>
      <c r="T144" s="155">
        <v>719626</v>
      </c>
      <c r="U144" s="155">
        <v>257806554</v>
      </c>
      <c r="V144" s="124"/>
      <c r="W144" s="134"/>
    </row>
    <row r="145" spans="1:34">
      <c r="A145" s="190" t="s">
        <v>208</v>
      </c>
      <c r="B145" s="155">
        <v>93972</v>
      </c>
      <c r="C145" s="155">
        <v>4620916</v>
      </c>
      <c r="D145" s="155">
        <v>7982002</v>
      </c>
      <c r="E145" s="155">
        <v>41331</v>
      </c>
      <c r="F145" s="155"/>
      <c r="G145" s="155">
        <v>1065951</v>
      </c>
      <c r="H145" s="155">
        <v>1097504</v>
      </c>
      <c r="I145" s="155">
        <v>8011438</v>
      </c>
      <c r="J145" s="155">
        <v>88</v>
      </c>
      <c r="K145" s="155">
        <v>3280</v>
      </c>
      <c r="L145" s="155">
        <v>7135</v>
      </c>
      <c r="M145" s="155">
        <v>1567949</v>
      </c>
      <c r="N145" s="155">
        <v>1127552</v>
      </c>
      <c r="O145" s="155">
        <v>210</v>
      </c>
      <c r="P145" s="155">
        <v>2091218</v>
      </c>
      <c r="Q145" s="155">
        <v>69385</v>
      </c>
      <c r="R145" s="155">
        <v>193394</v>
      </c>
      <c r="S145" s="155">
        <v>7548565</v>
      </c>
      <c r="T145" s="155">
        <v>421482</v>
      </c>
      <c r="U145" s="155">
        <v>35105067</v>
      </c>
      <c r="V145" s="124"/>
      <c r="W145" s="134"/>
    </row>
    <row r="146" spans="1:34">
      <c r="A146" s="190" t="s">
        <v>472</v>
      </c>
      <c r="B146" s="155">
        <v>141203</v>
      </c>
      <c r="C146" s="9">
        <v>5850989</v>
      </c>
      <c r="D146" s="155">
        <v>53911405</v>
      </c>
      <c r="E146" s="155">
        <v>311263</v>
      </c>
      <c r="F146" s="155">
        <v>125003</v>
      </c>
      <c r="G146" s="155">
        <v>196144</v>
      </c>
      <c r="H146" s="155">
        <v>2356633</v>
      </c>
      <c r="I146" s="155">
        <v>11966564</v>
      </c>
      <c r="J146" s="155">
        <v>262</v>
      </c>
      <c r="K146" s="155">
        <v>2274</v>
      </c>
      <c r="L146" s="155">
        <v>18556</v>
      </c>
      <c r="M146" s="155">
        <v>19637932</v>
      </c>
      <c r="N146" s="155">
        <v>2321064</v>
      </c>
      <c r="O146" s="155">
        <v>414</v>
      </c>
      <c r="P146" s="155">
        <v>1594068</v>
      </c>
      <c r="Q146" s="155">
        <v>588437</v>
      </c>
      <c r="R146" s="155">
        <v>1023615</v>
      </c>
      <c r="S146" s="155">
        <v>3624870</v>
      </c>
      <c r="T146" s="155">
        <v>83875</v>
      </c>
      <c r="U146" s="155">
        <v>101858100</v>
      </c>
      <c r="V146" s="124"/>
      <c r="W146" s="134"/>
    </row>
    <row r="147" spans="1:34">
      <c r="A147" s="190" t="s">
        <v>473</v>
      </c>
      <c r="B147" s="155">
        <v>265649</v>
      </c>
      <c r="C147" s="155">
        <v>15133202</v>
      </c>
      <c r="D147" s="155">
        <v>29467268</v>
      </c>
      <c r="E147" s="155">
        <v>56725</v>
      </c>
      <c r="F147" s="155">
        <v>34129</v>
      </c>
      <c r="G147" s="155">
        <v>686912</v>
      </c>
      <c r="H147" s="155">
        <v>729416</v>
      </c>
      <c r="I147" s="155">
        <v>7939541</v>
      </c>
      <c r="J147" s="155">
        <v>707249</v>
      </c>
      <c r="K147" s="155">
        <v>526</v>
      </c>
      <c r="L147" s="155">
        <v>21332</v>
      </c>
      <c r="M147" s="155">
        <v>29833087</v>
      </c>
      <c r="N147" s="155">
        <v>773063</v>
      </c>
      <c r="O147" s="155">
        <v>132</v>
      </c>
      <c r="P147" s="155">
        <v>3649421</v>
      </c>
      <c r="Q147" s="155">
        <v>308764</v>
      </c>
      <c r="R147" s="155">
        <v>28965</v>
      </c>
      <c r="S147" s="155">
        <v>10478317</v>
      </c>
      <c r="T147" s="155">
        <v>25561</v>
      </c>
      <c r="U147" s="155">
        <v>99840967</v>
      </c>
      <c r="V147" s="124"/>
      <c r="W147" s="134"/>
    </row>
    <row r="148" spans="1:34">
      <c r="A148" s="190" t="s">
        <v>474</v>
      </c>
      <c r="B148" s="155">
        <v>8660</v>
      </c>
      <c r="C148" s="155">
        <v>855273</v>
      </c>
      <c r="D148" s="155">
        <v>286175</v>
      </c>
      <c r="E148" s="155">
        <v>5</v>
      </c>
      <c r="F148" s="155"/>
      <c r="G148" s="155">
        <v>221</v>
      </c>
      <c r="H148" s="155">
        <v>9411</v>
      </c>
      <c r="I148" s="155">
        <v>153365</v>
      </c>
      <c r="J148" s="155"/>
      <c r="K148" s="155">
        <v>13</v>
      </c>
      <c r="L148" s="155"/>
      <c r="M148" s="155">
        <v>4125</v>
      </c>
      <c r="N148" s="155">
        <v>39382</v>
      </c>
      <c r="O148" s="155">
        <v>2</v>
      </c>
      <c r="P148" s="155">
        <v>46392</v>
      </c>
      <c r="Q148" s="155">
        <v>387</v>
      </c>
      <c r="R148" s="155">
        <v>3341</v>
      </c>
      <c r="S148" s="155">
        <v>493</v>
      </c>
      <c r="T148" s="155">
        <v>5759</v>
      </c>
      <c r="U148" s="155">
        <v>1404336</v>
      </c>
      <c r="V148" s="191"/>
      <c r="W148" s="192"/>
    </row>
    <row r="149" spans="1:34">
      <c r="A149" s="190" t="s">
        <v>113</v>
      </c>
      <c r="B149" s="155">
        <v>104657</v>
      </c>
      <c r="C149" s="155">
        <v>900768</v>
      </c>
      <c r="D149" s="155">
        <v>8586379</v>
      </c>
      <c r="E149" s="155">
        <v>10611</v>
      </c>
      <c r="F149" s="155"/>
      <c r="G149" s="155">
        <v>23235</v>
      </c>
      <c r="H149" s="155">
        <v>101031</v>
      </c>
      <c r="I149" s="155">
        <v>632955</v>
      </c>
      <c r="J149" s="155">
        <v>39</v>
      </c>
      <c r="K149" s="155">
        <v>2246</v>
      </c>
      <c r="L149" s="155">
        <v>34483</v>
      </c>
      <c r="M149" s="155">
        <v>6217248</v>
      </c>
      <c r="N149" s="155">
        <v>45207</v>
      </c>
      <c r="O149" s="155">
        <v>76</v>
      </c>
      <c r="P149" s="155">
        <v>405196</v>
      </c>
      <c r="Q149" s="155">
        <v>230600</v>
      </c>
      <c r="R149" s="155">
        <v>132252</v>
      </c>
      <c r="S149" s="155">
        <v>13281712</v>
      </c>
      <c r="T149" s="155">
        <v>300706</v>
      </c>
      <c r="U149" s="155">
        <v>30911292</v>
      </c>
      <c r="V149" s="124"/>
      <c r="W149" s="134"/>
    </row>
    <row r="150" spans="1:34">
      <c r="A150" s="190" t="s">
        <v>127</v>
      </c>
      <c r="B150" s="155">
        <v>24353</v>
      </c>
      <c r="C150" s="155">
        <v>644269</v>
      </c>
      <c r="D150" s="155">
        <v>1680665</v>
      </c>
      <c r="E150" s="155">
        <v>5448</v>
      </c>
      <c r="F150" s="155"/>
      <c r="G150" s="155">
        <v>1150122</v>
      </c>
      <c r="H150" s="155"/>
      <c r="I150" s="155">
        <v>18033160</v>
      </c>
      <c r="J150" s="155">
        <v>443</v>
      </c>
      <c r="K150" s="155">
        <v>724</v>
      </c>
      <c r="L150" s="155">
        <v>1059</v>
      </c>
      <c r="M150" s="155">
        <v>251931</v>
      </c>
      <c r="N150" s="155">
        <v>2736239</v>
      </c>
      <c r="O150" s="155">
        <v>385</v>
      </c>
      <c r="P150" s="155">
        <v>70184</v>
      </c>
      <c r="Q150" s="155">
        <v>12341226</v>
      </c>
      <c r="R150" s="155">
        <v>158180</v>
      </c>
      <c r="S150" s="155">
        <v>1164365</v>
      </c>
      <c r="T150" s="145">
        <v>42318</v>
      </c>
      <c r="U150" s="155">
        <v>37804609</v>
      </c>
      <c r="V150" s="124"/>
      <c r="W150" s="134"/>
    </row>
    <row r="151" spans="1:34">
      <c r="A151" s="155" t="s">
        <v>216</v>
      </c>
      <c r="B151" s="155">
        <f t="shared" ref="B151:F151" si="83">SUM(B144:B150)</f>
        <v>846248</v>
      </c>
      <c r="C151" s="155">
        <f t="shared" si="83"/>
        <v>120025964</v>
      </c>
      <c r="D151" s="155">
        <f t="shared" si="83"/>
        <v>168676747</v>
      </c>
      <c r="E151" s="155">
        <f t="shared" si="83"/>
        <v>791085</v>
      </c>
      <c r="F151" s="155">
        <f t="shared" si="83"/>
        <v>174168</v>
      </c>
      <c r="G151" s="155">
        <f t="shared" ref="G151:T151" si="84">SUM(G144:G150)</f>
        <v>3782251</v>
      </c>
      <c r="H151" s="155">
        <f t="shared" si="84"/>
        <v>6669830</v>
      </c>
      <c r="I151" s="155">
        <f t="shared" si="84"/>
        <v>69369635</v>
      </c>
      <c r="J151" s="155">
        <f t="shared" si="84"/>
        <v>723547</v>
      </c>
      <c r="K151" s="155">
        <f t="shared" si="84"/>
        <v>38489</v>
      </c>
      <c r="L151" s="155">
        <f t="shared" si="84"/>
        <v>456928</v>
      </c>
      <c r="M151" s="155">
        <f t="shared" si="84"/>
        <v>95246110</v>
      </c>
      <c r="N151" s="155">
        <f t="shared" si="84"/>
        <v>9468565</v>
      </c>
      <c r="O151" s="155">
        <f t="shared" si="84"/>
        <v>2100</v>
      </c>
      <c r="P151" s="155">
        <f t="shared" si="84"/>
        <v>14868682</v>
      </c>
      <c r="Q151" s="155">
        <f t="shared" si="84"/>
        <v>16768246</v>
      </c>
      <c r="R151" s="155">
        <f t="shared" si="84"/>
        <v>6706193</v>
      </c>
      <c r="S151" s="155">
        <f t="shared" si="84"/>
        <v>54068234</v>
      </c>
      <c r="T151" s="155">
        <f t="shared" si="84"/>
        <v>1599327</v>
      </c>
      <c r="U151" s="155">
        <f>SUM(B151:T151)</f>
        <v>570282349</v>
      </c>
      <c r="V151" s="124"/>
      <c r="W151" s="134"/>
    </row>
    <row r="152" spans="1:34">
      <c r="A152" s="134"/>
      <c r="B152" s="152"/>
      <c r="C152" s="152"/>
      <c r="D152" s="152"/>
      <c r="E152" s="152"/>
      <c r="F152" s="152"/>
      <c r="G152" s="92"/>
      <c r="H152" s="152"/>
      <c r="I152" s="152"/>
      <c r="J152" s="152"/>
      <c r="K152" s="152"/>
      <c r="L152" s="152"/>
      <c r="M152" s="152"/>
      <c r="N152" s="152"/>
      <c r="O152" s="152"/>
      <c r="P152" s="152"/>
      <c r="Q152" s="134"/>
      <c r="R152" s="134"/>
      <c r="S152" s="134"/>
      <c r="T152" s="152"/>
      <c r="U152" s="134"/>
      <c r="V152" s="134"/>
      <c r="W152" s="134"/>
      <c r="X152" s="152"/>
      <c r="Y152" s="134"/>
      <c r="Z152" s="152"/>
      <c r="AA152" s="134"/>
      <c r="AB152" s="134"/>
      <c r="AC152" s="134"/>
      <c r="AD152" s="134"/>
      <c r="AE152" s="134"/>
      <c r="AF152" s="134"/>
      <c r="AG152" s="134"/>
      <c r="AH152" s="134"/>
    </row>
    <row r="153" spans="1:34">
      <c r="A153" s="134"/>
      <c r="B153" s="134"/>
      <c r="C153" s="134"/>
      <c r="D153" s="134"/>
      <c r="E153" s="134"/>
      <c r="F153" s="134"/>
      <c r="G153" s="92"/>
      <c r="H153" s="134"/>
      <c r="I153" s="134"/>
      <c r="J153" s="134"/>
      <c r="K153" s="134"/>
      <c r="L153" s="134"/>
      <c r="M153" s="134"/>
      <c r="N153" s="134"/>
      <c r="O153" s="134"/>
      <c r="P153" s="134"/>
      <c r="Q153" s="134"/>
      <c r="R153" s="134"/>
      <c r="S153" s="134"/>
      <c r="T153" s="152"/>
      <c r="U153" s="134"/>
      <c r="V153" s="134"/>
      <c r="W153" s="134"/>
      <c r="X153" s="152"/>
      <c r="Y153" s="134"/>
      <c r="Z153" s="152"/>
      <c r="AA153" s="134"/>
      <c r="AB153" s="134"/>
      <c r="AC153" s="134"/>
      <c r="AD153" s="134"/>
      <c r="AE153" s="134"/>
      <c r="AF153" s="134"/>
      <c r="AG153" s="134"/>
      <c r="AH153" s="134"/>
    </row>
    <row r="154" spans="1:34" ht="18.95" customHeight="1">
      <c r="A154" s="134"/>
      <c r="B154" s="134"/>
      <c r="C154" s="134"/>
      <c r="D154" s="134"/>
      <c r="E154" s="134"/>
      <c r="F154" s="134"/>
      <c r="G154" s="93"/>
      <c r="H154" s="134"/>
      <c r="I154" s="134"/>
      <c r="J154" s="134"/>
      <c r="K154" s="134"/>
      <c r="L154" s="134"/>
      <c r="M154" s="134"/>
      <c r="N154" s="134"/>
      <c r="O154" s="134"/>
      <c r="P154" s="134"/>
      <c r="Q154" s="134"/>
      <c r="R154" s="134"/>
      <c r="S154" s="134"/>
      <c r="T154" s="152"/>
      <c r="U154" s="134"/>
      <c r="V154" s="134"/>
      <c r="W154" s="134"/>
      <c r="X154" s="152"/>
      <c r="Y154" s="134"/>
      <c r="Z154" s="152"/>
      <c r="AA154" s="134"/>
      <c r="AB154" s="134"/>
      <c r="AC154" s="134"/>
      <c r="AD154" s="134"/>
      <c r="AE154" s="134"/>
      <c r="AF154" s="134"/>
      <c r="AG154" s="134"/>
      <c r="AH154" s="134"/>
    </row>
    <row r="155" spans="1:34" ht="18.95" customHeight="1">
      <c r="A155" s="134"/>
      <c r="B155" s="134"/>
      <c r="C155" s="134"/>
      <c r="D155" s="134"/>
      <c r="E155" s="134"/>
      <c r="F155" s="134"/>
      <c r="G155" s="193"/>
      <c r="H155" s="134"/>
      <c r="I155" s="134"/>
      <c r="J155" s="134"/>
      <c r="K155" s="134"/>
      <c r="L155" s="134"/>
      <c r="M155" s="134"/>
      <c r="N155" s="134"/>
      <c r="O155" s="134"/>
      <c r="P155" s="134"/>
      <c r="Q155" s="134"/>
      <c r="R155" s="134"/>
      <c r="S155" s="134"/>
      <c r="T155" s="152"/>
      <c r="U155" s="134"/>
      <c r="V155" s="134"/>
      <c r="W155" s="134"/>
      <c r="X155" s="152"/>
      <c r="Y155" s="134"/>
      <c r="Z155" s="152"/>
      <c r="AA155" s="134"/>
      <c r="AB155" s="134"/>
      <c r="AC155" s="134"/>
      <c r="AD155" s="134"/>
      <c r="AE155" s="134"/>
      <c r="AF155" s="134"/>
      <c r="AG155" s="134"/>
      <c r="AH155" s="134"/>
    </row>
    <row r="156" spans="1:34" ht="18.95" customHeight="1">
      <c r="A156" s="134"/>
      <c r="B156" s="134"/>
      <c r="C156" s="134"/>
      <c r="D156" s="134"/>
      <c r="E156" s="134"/>
      <c r="F156" s="134"/>
      <c r="G156" s="134"/>
      <c r="H156" s="134"/>
      <c r="I156" s="134"/>
      <c r="J156" s="134"/>
      <c r="K156" s="134"/>
      <c r="L156" s="134"/>
      <c r="M156" s="134"/>
      <c r="N156" s="134"/>
      <c r="O156" s="134"/>
      <c r="P156" s="134"/>
      <c r="Q156" s="134"/>
      <c r="R156" s="134"/>
      <c r="S156" s="134"/>
      <c r="T156" s="152"/>
      <c r="U156" s="134"/>
      <c r="V156" s="134"/>
      <c r="W156" s="134"/>
      <c r="X156" s="152"/>
      <c r="Y156" s="134"/>
      <c r="Z156" s="152"/>
      <c r="AA156" s="134"/>
      <c r="AB156" s="134"/>
      <c r="AC156" s="134"/>
      <c r="AD156" s="134"/>
      <c r="AE156" s="134"/>
      <c r="AF156" s="134"/>
      <c r="AG156" s="134"/>
      <c r="AH156" s="134"/>
    </row>
    <row r="157" spans="1:34" ht="18.95" customHeight="1">
      <c r="A157" s="134"/>
      <c r="B157" s="134"/>
      <c r="C157" s="134"/>
      <c r="D157" s="134"/>
      <c r="E157" s="134"/>
      <c r="F157" s="134"/>
      <c r="G157" s="134"/>
      <c r="H157" s="134"/>
      <c r="I157" s="134"/>
      <c r="J157" s="134"/>
      <c r="K157" s="134"/>
      <c r="L157" s="134"/>
      <c r="M157" s="134"/>
      <c r="N157" s="134"/>
      <c r="O157" s="134"/>
      <c r="P157" s="134"/>
      <c r="Q157" s="134"/>
      <c r="R157" s="134"/>
      <c r="S157" s="134"/>
      <c r="T157" s="152"/>
      <c r="U157" s="134"/>
      <c r="V157" s="134"/>
      <c r="W157" s="134"/>
      <c r="X157" s="152"/>
      <c r="Y157" s="134"/>
      <c r="Z157" s="152"/>
      <c r="AA157" s="134"/>
      <c r="AB157" s="134"/>
      <c r="AC157" s="134"/>
      <c r="AD157" s="134"/>
      <c r="AE157" s="134"/>
      <c r="AF157" s="134"/>
      <c r="AG157" s="134"/>
      <c r="AH157" s="134"/>
    </row>
    <row r="158" spans="1:34" ht="18.95" customHeight="1">
      <c r="A158" s="134"/>
      <c r="B158" s="134"/>
      <c r="C158" s="134"/>
      <c r="D158" s="134"/>
      <c r="E158" s="134"/>
      <c r="F158" s="134"/>
      <c r="G158" s="134"/>
      <c r="H158" s="134"/>
      <c r="I158" s="134"/>
      <c r="J158" s="134"/>
      <c r="K158" s="134"/>
      <c r="L158" s="134"/>
      <c r="M158" s="134"/>
      <c r="N158" s="134"/>
      <c r="O158" s="134"/>
      <c r="P158" s="134"/>
      <c r="Q158" s="134"/>
      <c r="R158" s="134"/>
      <c r="S158" s="134"/>
      <c r="T158" s="152"/>
      <c r="U158" s="134"/>
      <c r="V158" s="134"/>
      <c r="W158" s="134"/>
      <c r="X158" s="152"/>
      <c r="Y158" s="134"/>
      <c r="Z158" s="152"/>
      <c r="AA158" s="134"/>
      <c r="AB158" s="134"/>
      <c r="AC158" s="134"/>
      <c r="AD158" s="134"/>
      <c r="AE158" s="134"/>
      <c r="AF158" s="134"/>
      <c r="AG158" s="134"/>
      <c r="AH158" s="134"/>
    </row>
    <row r="159" spans="1:34" ht="18.95" customHeight="1">
      <c r="A159" s="134"/>
      <c r="B159" s="134"/>
      <c r="C159" s="134"/>
      <c r="D159" s="134"/>
      <c r="E159" s="134"/>
      <c r="F159" s="134"/>
      <c r="G159" s="134"/>
      <c r="H159" s="134"/>
      <c r="I159" s="134"/>
      <c r="J159" s="134"/>
      <c r="K159" s="134"/>
      <c r="L159" s="134"/>
      <c r="M159" s="134"/>
      <c r="N159" s="134"/>
      <c r="O159" s="193"/>
      <c r="P159" s="134"/>
      <c r="Q159" s="134"/>
      <c r="R159" s="134"/>
      <c r="S159" s="134"/>
      <c r="T159" s="152"/>
      <c r="U159" s="134"/>
      <c r="V159" s="134"/>
      <c r="W159" s="134"/>
      <c r="X159" s="152"/>
      <c r="Y159" s="134"/>
      <c r="Z159" s="152"/>
      <c r="AA159" s="134"/>
      <c r="AB159" s="134"/>
      <c r="AC159" s="134"/>
      <c r="AD159" s="134"/>
      <c r="AE159" s="134"/>
      <c r="AF159" s="134"/>
      <c r="AG159" s="134"/>
      <c r="AH159" s="134"/>
    </row>
    <row r="160" spans="1:34" ht="18.95" customHeight="1">
      <c r="A160" s="134"/>
      <c r="B160" s="134"/>
      <c r="C160" s="134"/>
      <c r="D160" s="134"/>
      <c r="E160" s="134"/>
      <c r="F160" s="134"/>
      <c r="G160" s="134"/>
      <c r="H160" s="134"/>
      <c r="I160" s="134"/>
      <c r="J160" s="134"/>
      <c r="K160" s="134"/>
      <c r="L160" s="134"/>
      <c r="M160" s="134"/>
      <c r="N160" s="134"/>
      <c r="O160" s="134"/>
      <c r="P160" s="134"/>
      <c r="Q160" s="134"/>
      <c r="R160" s="134"/>
      <c r="S160" s="134"/>
      <c r="T160" s="152"/>
      <c r="U160" s="134"/>
      <c r="V160" s="134"/>
      <c r="W160" s="134"/>
      <c r="X160" s="152"/>
      <c r="Y160" s="134"/>
      <c r="Z160" s="152"/>
      <c r="AA160" s="134"/>
      <c r="AB160" s="134"/>
      <c r="AC160" s="134"/>
      <c r="AD160" s="134"/>
      <c r="AE160" s="134"/>
      <c r="AF160" s="134"/>
      <c r="AG160" s="134"/>
      <c r="AH160" s="134"/>
    </row>
    <row r="161" spans="1:34" ht="18.95" customHeight="1">
      <c r="A161" s="134"/>
      <c r="B161" s="134"/>
      <c r="C161" s="134"/>
      <c r="D161" s="134"/>
      <c r="E161" s="134"/>
      <c r="F161" s="134"/>
      <c r="G161" s="134"/>
      <c r="H161" s="134"/>
      <c r="I161" s="134"/>
      <c r="J161" s="134"/>
      <c r="K161" s="134"/>
      <c r="L161" s="134"/>
      <c r="M161" s="134"/>
      <c r="N161" s="134"/>
      <c r="O161" s="134"/>
      <c r="P161" s="134"/>
      <c r="Q161" s="134"/>
      <c r="R161" s="134"/>
      <c r="S161" s="134"/>
      <c r="T161" s="152"/>
      <c r="U161" s="134"/>
      <c r="V161" s="134"/>
      <c r="W161" s="134"/>
      <c r="X161" s="152"/>
      <c r="Y161" s="134"/>
      <c r="Z161" s="152"/>
      <c r="AA161" s="134"/>
      <c r="AB161" s="134"/>
      <c r="AC161" s="134"/>
      <c r="AD161" s="134"/>
      <c r="AE161" s="134"/>
      <c r="AF161" s="134"/>
      <c r="AG161" s="134"/>
      <c r="AH161" s="134"/>
    </row>
    <row r="162" spans="1:34" ht="18.95" customHeight="1">
      <c r="A162" s="134"/>
      <c r="B162" s="134"/>
      <c r="C162" s="134"/>
      <c r="D162" s="134"/>
      <c r="E162" s="134"/>
      <c r="F162" s="134"/>
      <c r="G162" s="134"/>
      <c r="H162" s="134"/>
      <c r="I162" s="134"/>
      <c r="J162" s="134"/>
      <c r="K162" s="134"/>
      <c r="L162" s="134"/>
      <c r="M162" s="134"/>
      <c r="N162" s="134"/>
      <c r="O162" s="134"/>
      <c r="P162" s="134"/>
      <c r="Q162" s="134"/>
      <c r="R162" s="134"/>
      <c r="S162" s="134"/>
      <c r="T162" s="152"/>
      <c r="U162" s="134"/>
      <c r="V162" s="134"/>
      <c r="W162" s="134"/>
      <c r="X162" s="152"/>
      <c r="Y162" s="134"/>
      <c r="Z162" s="152"/>
      <c r="AA162" s="134"/>
      <c r="AB162" s="134"/>
      <c r="AC162" s="134"/>
      <c r="AD162" s="134"/>
      <c r="AE162" s="134"/>
      <c r="AF162" s="134"/>
      <c r="AG162" s="134"/>
      <c r="AH162" s="134"/>
    </row>
    <row r="163" spans="1:34" ht="18.95" customHeight="1">
      <c r="A163" s="134"/>
      <c r="B163" s="134"/>
      <c r="C163" s="134"/>
      <c r="D163" s="134"/>
      <c r="E163" s="134"/>
      <c r="F163" s="134"/>
      <c r="G163" s="134"/>
      <c r="H163" s="134"/>
      <c r="I163" s="134"/>
      <c r="J163" s="134"/>
      <c r="K163" s="134"/>
      <c r="L163" s="134"/>
      <c r="M163" s="134"/>
      <c r="N163" s="134"/>
      <c r="O163" s="134"/>
      <c r="P163" s="134"/>
      <c r="Q163" s="134"/>
      <c r="R163" s="134"/>
      <c r="S163" s="134"/>
      <c r="T163" s="152"/>
      <c r="U163" s="134"/>
      <c r="V163" s="134"/>
      <c r="W163" s="134"/>
      <c r="X163" s="152"/>
      <c r="Y163" s="134"/>
      <c r="Z163" s="152"/>
      <c r="AA163" s="134"/>
      <c r="AB163" s="134"/>
      <c r="AC163" s="134"/>
      <c r="AD163" s="134"/>
      <c r="AE163" s="134"/>
      <c r="AF163" s="134"/>
      <c r="AG163" s="134"/>
      <c r="AH163" s="134"/>
    </row>
    <row r="164" spans="1:34">
      <c r="A164" s="134"/>
      <c r="B164" s="134"/>
      <c r="C164" s="134"/>
      <c r="D164" s="134"/>
      <c r="E164" s="134"/>
      <c r="F164" s="134"/>
      <c r="G164" s="134"/>
      <c r="H164" s="134"/>
      <c r="I164" s="134"/>
      <c r="J164" s="134"/>
      <c r="K164" s="134"/>
      <c r="L164" s="134"/>
      <c r="M164" s="134"/>
      <c r="N164" s="134"/>
      <c r="O164" s="134"/>
      <c r="P164" s="134"/>
      <c r="Q164" s="134"/>
      <c r="R164" s="134"/>
      <c r="S164" s="134"/>
      <c r="T164" s="152"/>
      <c r="U164" s="134"/>
      <c r="V164" s="134"/>
      <c r="W164" s="134"/>
      <c r="X164" s="152"/>
      <c r="Y164" s="134"/>
      <c r="Z164" s="152"/>
      <c r="AA164" s="134"/>
      <c r="AB164" s="134"/>
      <c r="AC164" s="134"/>
      <c r="AD164" s="134"/>
      <c r="AE164" s="134"/>
      <c r="AF164" s="134"/>
      <c r="AG164" s="134"/>
      <c r="AH164" s="134"/>
    </row>
    <row r="165" spans="1:34" ht="30" customHeight="1">
      <c r="A165" s="540" t="s">
        <v>63</v>
      </c>
      <c r="B165" s="540"/>
      <c r="C165" s="540"/>
      <c r="D165" s="540"/>
      <c r="E165" s="134"/>
      <c r="F165" s="134"/>
      <c r="G165" s="134"/>
      <c r="H165" s="134"/>
      <c r="I165" s="134"/>
      <c r="J165" s="134"/>
      <c r="K165" s="134"/>
      <c r="L165" s="134"/>
      <c r="M165" s="134"/>
      <c r="N165" s="134"/>
      <c r="O165" s="134"/>
      <c r="P165" s="134"/>
      <c r="Q165" s="134"/>
      <c r="R165" s="134"/>
      <c r="S165" s="134"/>
      <c r="T165" s="152"/>
      <c r="U165" s="134"/>
      <c r="V165" s="134"/>
      <c r="W165" s="134"/>
      <c r="X165" s="152"/>
      <c r="Y165" s="134"/>
      <c r="Z165" s="152"/>
      <c r="AA165" s="134"/>
      <c r="AB165" s="134"/>
      <c r="AC165" s="134"/>
      <c r="AD165" s="134"/>
      <c r="AE165" s="134"/>
      <c r="AF165" s="134"/>
      <c r="AG165" s="134"/>
      <c r="AH165" s="134"/>
    </row>
    <row r="166" spans="1:34" ht="12" customHeight="1">
      <c r="A166" s="131"/>
      <c r="B166" s="131"/>
      <c r="C166" s="131"/>
      <c r="D166" s="131"/>
      <c r="E166" s="134"/>
      <c r="F166" s="134"/>
      <c r="G166" s="134"/>
      <c r="H166" s="134"/>
      <c r="I166" s="134"/>
      <c r="J166" s="134"/>
      <c r="K166" s="134"/>
      <c r="L166" s="134"/>
      <c r="M166" s="134"/>
      <c r="N166" s="134"/>
      <c r="O166" s="134"/>
      <c r="P166" s="134"/>
      <c r="Q166" s="134"/>
      <c r="R166" s="134"/>
      <c r="S166" s="134"/>
      <c r="T166" s="152"/>
      <c r="U166" s="134"/>
      <c r="V166" s="134"/>
      <c r="W166" s="134"/>
      <c r="X166" s="152"/>
      <c r="Y166" s="134"/>
      <c r="Z166" s="152"/>
      <c r="AA166" s="134"/>
      <c r="AB166" s="134"/>
      <c r="AC166" s="134"/>
      <c r="AD166" s="134"/>
      <c r="AE166" s="134"/>
      <c r="AF166" s="134"/>
      <c r="AG166" s="134"/>
      <c r="AH166" s="134"/>
    </row>
    <row r="167" spans="1:34" ht="12" customHeight="1">
      <c r="A167" s="389" t="s">
        <v>477</v>
      </c>
      <c r="B167" s="131"/>
      <c r="C167" s="131"/>
      <c r="D167" s="131"/>
      <c r="E167" s="134"/>
      <c r="F167" s="134"/>
      <c r="G167" s="134"/>
      <c r="H167" s="134"/>
      <c r="I167" s="134"/>
      <c r="J167" s="134"/>
      <c r="K167" s="134"/>
      <c r="L167" s="134"/>
      <c r="M167" s="134"/>
      <c r="N167" s="134"/>
      <c r="O167" s="134"/>
      <c r="P167" s="134"/>
      <c r="Q167" s="134"/>
      <c r="R167" s="134"/>
      <c r="S167" s="134"/>
      <c r="T167" s="152"/>
      <c r="U167" s="134"/>
      <c r="V167" s="134"/>
      <c r="W167" s="134"/>
      <c r="X167" s="152"/>
      <c r="Y167" s="134"/>
      <c r="Z167" s="152"/>
      <c r="AA167" s="134"/>
      <c r="AB167" s="134"/>
      <c r="AC167" s="134"/>
      <c r="AD167" s="134"/>
      <c r="AE167" s="134"/>
      <c r="AF167" s="134"/>
      <c r="AG167" s="134"/>
      <c r="AH167" s="134"/>
    </row>
    <row r="168" spans="1:34" ht="12" customHeight="1">
      <c r="A168" s="131"/>
      <c r="B168" s="131"/>
      <c r="C168" s="131"/>
      <c r="D168" s="131"/>
      <c r="E168" s="134"/>
      <c r="F168" s="134"/>
      <c r="G168" s="134"/>
      <c r="H168" s="134"/>
      <c r="I168" s="134"/>
      <c r="J168" s="134"/>
      <c r="K168" s="134"/>
      <c r="L168" s="134"/>
      <c r="M168" s="134"/>
      <c r="N168" s="134"/>
      <c r="O168" s="134"/>
      <c r="P168" s="134"/>
      <c r="Q168" s="134"/>
      <c r="R168" s="134"/>
      <c r="S168" s="134"/>
      <c r="T168" s="152"/>
      <c r="U168" s="134"/>
      <c r="V168" s="134"/>
      <c r="W168" s="134"/>
      <c r="X168" s="152"/>
      <c r="Y168" s="134"/>
      <c r="Z168" s="152"/>
      <c r="AA168" s="134"/>
      <c r="AB168" s="134"/>
      <c r="AC168" s="134"/>
      <c r="AD168" s="134"/>
      <c r="AE168" s="134"/>
      <c r="AF168" s="134"/>
      <c r="AG168" s="134"/>
      <c r="AH168" s="134"/>
    </row>
    <row r="169" spans="1:34" s="194" customFormat="1">
      <c r="A169" s="134" t="s">
        <v>80</v>
      </c>
      <c r="B169" s="134"/>
      <c r="C169" s="134"/>
      <c r="D169" s="134"/>
      <c r="E169" s="134"/>
      <c r="F169" s="134"/>
      <c r="G169" s="134"/>
      <c r="H169" s="134"/>
      <c r="I169" s="134"/>
      <c r="J169" s="134"/>
      <c r="K169" s="134"/>
      <c r="L169" s="134"/>
      <c r="M169" s="134"/>
      <c r="N169" s="134"/>
      <c r="O169" s="134"/>
      <c r="P169" s="134"/>
      <c r="Q169" s="134"/>
      <c r="R169" s="134"/>
      <c r="S169" s="134"/>
      <c r="T169" s="152"/>
      <c r="U169" s="134"/>
      <c r="V169" s="134"/>
      <c r="W169" s="134"/>
      <c r="X169" s="152"/>
      <c r="Y169" s="134"/>
      <c r="Z169" s="152"/>
      <c r="AA169" s="134"/>
      <c r="AB169" s="134"/>
      <c r="AC169" s="134"/>
      <c r="AD169" s="134"/>
      <c r="AE169" s="134"/>
      <c r="AF169" s="134"/>
      <c r="AG169" s="134"/>
      <c r="AH169" s="134"/>
    </row>
    <row r="170" spans="1:34" ht="25.5">
      <c r="A170" s="143" t="s">
        <v>219</v>
      </c>
      <c r="B170" s="470" t="s">
        <v>145</v>
      </c>
      <c r="C170" s="136" t="s">
        <v>73</v>
      </c>
      <c r="D170" s="136" t="s">
        <v>231</v>
      </c>
      <c r="E170" s="136" t="s">
        <v>132</v>
      </c>
      <c r="F170" s="136" t="s">
        <v>133</v>
      </c>
      <c r="G170" s="153" t="s">
        <v>160</v>
      </c>
      <c r="H170" s="153" t="s">
        <v>100</v>
      </c>
      <c r="I170" s="153" t="s">
        <v>101</v>
      </c>
      <c r="J170" s="153" t="s">
        <v>121</v>
      </c>
      <c r="K170" s="153" t="s">
        <v>106</v>
      </c>
      <c r="L170" s="153" t="s">
        <v>161</v>
      </c>
      <c r="M170" s="153" t="s">
        <v>107</v>
      </c>
      <c r="N170" s="153" t="s">
        <v>177</v>
      </c>
      <c r="O170" s="183"/>
      <c r="P170" s="183"/>
      <c r="Q170" s="195"/>
      <c r="R170" s="183"/>
      <c r="S170" s="183"/>
      <c r="T170" s="195"/>
      <c r="U170" s="183"/>
      <c r="V170" s="183"/>
      <c r="W170" s="183"/>
      <c r="X170" s="183"/>
      <c r="Y170" s="128"/>
      <c r="Z170" s="148"/>
      <c r="AA170" s="128"/>
      <c r="AB170" s="128"/>
      <c r="AC170" s="128"/>
      <c r="AD170" s="128"/>
      <c r="AE170" s="128"/>
      <c r="AF170" s="128"/>
      <c r="AG170" s="128"/>
      <c r="AH170" s="128"/>
    </row>
    <row r="171" spans="1:34" ht="25.5">
      <c r="A171" s="143" t="s">
        <v>143</v>
      </c>
      <c r="B171" s="165">
        <f t="shared" ref="B171:M171" si="85">B185</f>
        <v>643.93321289062487</v>
      </c>
      <c r="C171" s="165">
        <f t="shared" si="85"/>
        <v>188.17905273437501</v>
      </c>
      <c r="D171" s="165">
        <f t="shared" si="85"/>
        <v>37.516135742187565</v>
      </c>
      <c r="E171" s="165">
        <f t="shared" si="85"/>
        <v>1327.66482421875</v>
      </c>
      <c r="F171" s="165">
        <f t="shared" si="85"/>
        <v>7.2835156250000006</v>
      </c>
      <c r="G171" s="165">
        <f t="shared" si="85"/>
        <v>1200.866474609375</v>
      </c>
      <c r="H171" s="165">
        <f t="shared" si="85"/>
        <v>1289.7931054687499</v>
      </c>
      <c r="I171" s="165">
        <f t="shared" si="85"/>
        <v>168.33932617187503</v>
      </c>
      <c r="J171" s="165">
        <f t="shared" si="85"/>
        <v>370.48637695312493</v>
      </c>
      <c r="K171" s="165">
        <f t="shared" si="85"/>
        <v>10.159746093749998</v>
      </c>
      <c r="L171" s="165">
        <f t="shared" si="85"/>
        <v>161.62028320312501</v>
      </c>
      <c r="M171" s="165">
        <f t="shared" si="85"/>
        <v>1.4708886718750001</v>
      </c>
      <c r="N171" s="173">
        <f>SUM(B171:M171)</f>
        <v>5407.3129423828123</v>
      </c>
      <c r="O171" s="196"/>
      <c r="P171" s="134"/>
      <c r="Q171" s="134"/>
      <c r="R171" s="134"/>
      <c r="S171" s="134"/>
      <c r="T171" s="152"/>
      <c r="U171" s="134"/>
      <c r="V171" s="134"/>
      <c r="W171" s="134"/>
      <c r="X171" s="152"/>
      <c r="Y171" s="128"/>
      <c r="Z171" s="148"/>
      <c r="AA171" s="128"/>
      <c r="AB171" s="128"/>
      <c r="AC171" s="128"/>
      <c r="AD171" s="128"/>
      <c r="AE171" s="128"/>
      <c r="AF171" s="128"/>
      <c r="AG171" s="128"/>
      <c r="AH171" s="128"/>
    </row>
    <row r="172" spans="1:34">
      <c r="A172" s="134"/>
      <c r="B172" s="134"/>
      <c r="C172" s="134"/>
      <c r="D172" s="134"/>
      <c r="E172" s="134"/>
      <c r="F172" s="134"/>
      <c r="G172" s="134"/>
      <c r="H172" s="134"/>
      <c r="I172" s="134"/>
      <c r="J172" s="134"/>
      <c r="K172" s="134"/>
      <c r="L172" s="134"/>
      <c r="M172" s="134"/>
      <c r="N172" s="134"/>
      <c r="O172" s="134"/>
      <c r="P172" s="134"/>
      <c r="Q172" s="134"/>
      <c r="R172" s="134"/>
      <c r="S172" s="134"/>
      <c r="T172" s="152"/>
      <c r="U172" s="134"/>
      <c r="V172" s="134"/>
      <c r="W172" s="134"/>
      <c r="X172" s="152"/>
      <c r="Y172" s="128"/>
      <c r="Z172" s="148"/>
      <c r="AA172" s="128"/>
      <c r="AB172" s="128"/>
      <c r="AC172" s="128"/>
      <c r="AD172" s="128"/>
      <c r="AE172" s="128"/>
      <c r="AF172" s="128"/>
      <c r="AG172" s="128"/>
      <c r="AH172" s="128"/>
    </row>
    <row r="173" spans="1:34">
      <c r="A173" s="134"/>
      <c r="B173" s="134"/>
      <c r="C173" s="134"/>
      <c r="D173" s="134"/>
      <c r="E173" s="134"/>
      <c r="F173" s="134"/>
      <c r="G173" s="134"/>
      <c r="H173" s="134"/>
      <c r="I173" s="134"/>
      <c r="J173" s="134"/>
      <c r="K173" s="134"/>
      <c r="L173" s="134"/>
      <c r="M173" s="134"/>
      <c r="N173" s="134"/>
      <c r="O173" s="134"/>
      <c r="P173" s="134"/>
      <c r="Q173" s="134"/>
      <c r="R173" s="134"/>
      <c r="S173" s="134"/>
      <c r="T173" s="152"/>
      <c r="U173" s="134"/>
      <c r="V173" s="134"/>
      <c r="W173" s="134"/>
      <c r="X173" s="152"/>
      <c r="Y173" s="128"/>
      <c r="Z173" s="148"/>
      <c r="AA173" s="128"/>
      <c r="AB173" s="128"/>
      <c r="AC173" s="128"/>
      <c r="AD173" s="128"/>
      <c r="AE173" s="128"/>
      <c r="AF173" s="128"/>
      <c r="AG173" s="128"/>
      <c r="AH173" s="128"/>
    </row>
    <row r="174" spans="1:34">
      <c r="A174" s="134"/>
      <c r="B174" s="134"/>
      <c r="C174" s="134"/>
      <c r="D174" s="134"/>
      <c r="E174" s="134"/>
      <c r="F174" s="134"/>
      <c r="G174" s="134"/>
      <c r="H174" s="134"/>
      <c r="I174" s="134"/>
      <c r="J174" s="134"/>
      <c r="K174" s="134"/>
      <c r="L174" s="134"/>
      <c r="M174" s="134"/>
      <c r="N174" s="134"/>
      <c r="O174" s="134"/>
      <c r="P174" s="134"/>
      <c r="Q174" s="134"/>
      <c r="R174" s="134"/>
      <c r="S174" s="134"/>
      <c r="T174" s="152"/>
      <c r="U174" s="134"/>
      <c r="V174" s="134"/>
      <c r="W174" s="134"/>
      <c r="X174" s="152"/>
      <c r="Y174" s="128"/>
      <c r="Z174" s="148"/>
      <c r="AA174" s="128"/>
      <c r="AB174" s="128"/>
      <c r="AC174" s="128"/>
      <c r="AD174" s="128"/>
      <c r="AE174" s="128"/>
      <c r="AF174" s="128"/>
      <c r="AG174" s="128"/>
      <c r="AH174" s="128"/>
    </row>
    <row r="175" spans="1:34">
      <c r="A175" s="134"/>
      <c r="B175" s="134"/>
      <c r="C175" s="134"/>
      <c r="D175" s="134"/>
      <c r="E175" s="134"/>
      <c r="F175" s="134"/>
      <c r="G175" s="134"/>
      <c r="H175" s="134"/>
      <c r="I175" s="134"/>
      <c r="J175" s="134"/>
      <c r="K175" s="134"/>
      <c r="L175" s="134"/>
      <c r="M175" s="134"/>
      <c r="N175" s="134"/>
      <c r="O175" s="134"/>
      <c r="P175" s="134"/>
      <c r="Q175" s="134"/>
      <c r="R175" s="134"/>
      <c r="S175" s="134"/>
      <c r="T175" s="152"/>
      <c r="U175" s="134"/>
      <c r="V175" s="134"/>
      <c r="W175" s="134"/>
      <c r="X175" s="152"/>
      <c r="Y175" s="128"/>
      <c r="Z175" s="148"/>
      <c r="AA175" s="128"/>
      <c r="AB175" s="128"/>
      <c r="AC175" s="128"/>
      <c r="AD175" s="128"/>
      <c r="AE175" s="128"/>
      <c r="AF175" s="128"/>
      <c r="AG175" s="128"/>
      <c r="AH175" s="128"/>
    </row>
    <row r="176" spans="1:34">
      <c r="A176" s="134" t="s">
        <v>79</v>
      </c>
      <c r="B176" s="134"/>
      <c r="C176" s="134"/>
      <c r="D176" s="134"/>
      <c r="E176" s="134"/>
      <c r="F176" s="193"/>
      <c r="G176" s="193"/>
      <c r="H176" s="193"/>
      <c r="I176" s="193"/>
      <c r="J176" s="193"/>
      <c r="K176" s="193"/>
      <c r="L176" s="193"/>
      <c r="M176" s="193"/>
      <c r="N176" s="134"/>
      <c r="O176" s="134"/>
      <c r="P176" s="134"/>
      <c r="Q176" s="134"/>
      <c r="R176" s="134"/>
      <c r="S176" s="134"/>
      <c r="T176" s="152"/>
      <c r="U176" s="134"/>
      <c r="V176" s="134"/>
      <c r="W176" s="134"/>
      <c r="X176" s="152"/>
      <c r="Y176" s="128"/>
      <c r="Z176" s="148"/>
      <c r="AA176" s="128"/>
      <c r="AB176" s="128"/>
      <c r="AC176" s="128"/>
      <c r="AD176" s="128"/>
      <c r="AE176" s="128"/>
      <c r="AF176" s="128"/>
      <c r="AG176" s="128"/>
      <c r="AH176" s="128"/>
    </row>
    <row r="177" spans="1:37" s="129" customFormat="1" ht="27.95" customHeight="1">
      <c r="A177" s="197" t="s">
        <v>219</v>
      </c>
      <c r="B177" s="470" t="s">
        <v>145</v>
      </c>
      <c r="C177" s="136" t="s">
        <v>73</v>
      </c>
      <c r="D177" s="136" t="s">
        <v>231</v>
      </c>
      <c r="E177" s="136" t="s">
        <v>132</v>
      </c>
      <c r="F177" s="136" t="s">
        <v>133</v>
      </c>
      <c r="G177" s="198" t="s">
        <v>160</v>
      </c>
      <c r="H177" s="153" t="s">
        <v>100</v>
      </c>
      <c r="I177" s="198" t="s">
        <v>101</v>
      </c>
      <c r="J177" s="198" t="s">
        <v>121</v>
      </c>
      <c r="K177" s="198" t="s">
        <v>106</v>
      </c>
      <c r="L177" s="198" t="s">
        <v>161</v>
      </c>
      <c r="M177" s="198" t="s">
        <v>107</v>
      </c>
      <c r="N177" s="153" t="s">
        <v>177</v>
      </c>
      <c r="O177" s="183"/>
      <c r="P177" s="195"/>
      <c r="Q177" s="183"/>
      <c r="R177" s="183"/>
      <c r="S177" s="183"/>
      <c r="T177" s="195"/>
      <c r="U177" s="183"/>
      <c r="V177" s="183"/>
      <c r="W177" s="183"/>
      <c r="X177" s="183"/>
      <c r="Y177" s="128"/>
      <c r="Z177" s="148"/>
      <c r="AA177" s="128"/>
      <c r="AB177" s="128"/>
      <c r="AC177" s="128"/>
      <c r="AD177" s="128"/>
      <c r="AE177" s="128"/>
      <c r="AF177" s="128"/>
      <c r="AG177" s="128"/>
      <c r="AH177" s="128"/>
    </row>
    <row r="178" spans="1:37" s="200" customFormat="1">
      <c r="A178" s="190" t="s">
        <v>126</v>
      </c>
      <c r="B178" s="199">
        <f>(F190+G190+H190)/1024</f>
        <v>217.27828124999999</v>
      </c>
      <c r="C178" s="199">
        <f>B190/1024</f>
        <v>50.123632812499999</v>
      </c>
      <c r="D178" s="199">
        <f t="shared" ref="D178:F178" si="86">C190/1024</f>
        <v>29.47946875000007</v>
      </c>
      <c r="E178" s="199">
        <f t="shared" si="86"/>
        <v>451.80853515625</v>
      </c>
      <c r="F178" s="199">
        <f t="shared" si="86"/>
        <v>5.3082421875000003</v>
      </c>
      <c r="G178" s="199">
        <f>(I190+J190+K190+L190)/1024</f>
        <v>350.02055664062499</v>
      </c>
      <c r="H178" s="199">
        <f t="shared" ref="H178:H184" si="87">(M190+0)/1024</f>
        <v>471.34971679687499</v>
      </c>
      <c r="I178" s="199">
        <f>(N190+O190+P190)/1024</f>
        <v>33.064960937500004</v>
      </c>
      <c r="J178" s="199">
        <f>Q190/1024</f>
        <v>83.828476562500001</v>
      </c>
      <c r="K178" s="199">
        <f t="shared" ref="K178:M178" si="88">R190/1024</f>
        <v>7.3477636718749997</v>
      </c>
      <c r="L178" s="199">
        <f t="shared" si="88"/>
        <v>75.142236328124994</v>
      </c>
      <c r="M178" s="199">
        <f t="shared" si="88"/>
        <v>0.73515624999999996</v>
      </c>
      <c r="N178" s="165">
        <f t="shared" ref="N178:N184" si="89">SUM(B178:M178)</f>
        <v>1775.4870273437502</v>
      </c>
      <c r="O178" s="141"/>
      <c r="P178" s="134"/>
      <c r="Q178" s="134"/>
      <c r="R178" s="134"/>
      <c r="S178" s="134"/>
      <c r="T178" s="152"/>
      <c r="U178" s="134"/>
      <c r="V178" s="134"/>
      <c r="W178" s="134"/>
      <c r="X178" s="152"/>
      <c r="Y178" s="128"/>
      <c r="Z178" s="148"/>
      <c r="AA178" s="128"/>
      <c r="AB178" s="128"/>
      <c r="AC178" s="128"/>
      <c r="AD178" s="128"/>
      <c r="AE178" s="128"/>
      <c r="AF178" s="128"/>
      <c r="AG178" s="128"/>
      <c r="AH178" s="128"/>
    </row>
    <row r="179" spans="1:37" s="200" customFormat="1">
      <c r="A179" s="190" t="s">
        <v>208</v>
      </c>
      <c r="B179" s="199">
        <f t="shared" ref="B179:B184" si="90">(F191+G191+H191)/1024</f>
        <v>96.569208984374995</v>
      </c>
      <c r="C179" s="199">
        <f t="shared" ref="C179:F179" si="91">B191/1024</f>
        <v>3.345703125</v>
      </c>
      <c r="D179" s="199">
        <f t="shared" si="91"/>
        <v>1.3497646484375001</v>
      </c>
      <c r="E179" s="199">
        <f t="shared" si="91"/>
        <v>49.112490234375002</v>
      </c>
      <c r="F179" s="199">
        <f t="shared" si="91"/>
        <v>0.11447265625</v>
      </c>
      <c r="G179" s="199">
        <f t="shared" ref="G179:G184" si="92">(I191+J191+K191+L191)/1024</f>
        <v>146.49556640624999</v>
      </c>
      <c r="H179" s="199">
        <f t="shared" si="87"/>
        <v>7.6786425781250003</v>
      </c>
      <c r="I179" s="199">
        <f t="shared" ref="I179:I184" si="93">(N191+O191+P191)/1024</f>
        <v>21.646757812499999</v>
      </c>
      <c r="J179" s="199">
        <f t="shared" ref="J179:J184" si="94">Q191/1024</f>
        <v>3.3861328125000001</v>
      </c>
      <c r="K179" s="199">
        <f t="shared" ref="K179:M179" si="95">R191/1024</f>
        <v>0.57383789062500001</v>
      </c>
      <c r="L179" s="199">
        <f t="shared" si="95"/>
        <v>14.369736328125001</v>
      </c>
      <c r="M179" s="199">
        <f t="shared" si="95"/>
        <v>0.24776367187500001</v>
      </c>
      <c r="N179" s="165">
        <f t="shared" si="89"/>
        <v>344.89007714843746</v>
      </c>
      <c r="O179" s="134"/>
      <c r="P179" s="134"/>
      <c r="Q179" s="134"/>
      <c r="R179" s="134"/>
      <c r="S179" s="134"/>
      <c r="T179" s="152"/>
      <c r="U179" s="134"/>
      <c r="V179" s="134"/>
      <c r="W179" s="134"/>
      <c r="X179" s="152"/>
      <c r="Y179" s="128"/>
      <c r="Z179" s="148"/>
      <c r="AA179" s="128"/>
      <c r="AB179" s="128"/>
      <c r="AC179" s="128"/>
      <c r="AD179" s="128"/>
      <c r="AE179" s="128"/>
      <c r="AF179" s="128"/>
      <c r="AG179" s="128"/>
      <c r="AH179" s="128"/>
    </row>
    <row r="180" spans="1:37" s="200" customFormat="1">
      <c r="A180" s="190" t="s">
        <v>329</v>
      </c>
      <c r="B180" s="199">
        <f t="shared" si="90"/>
        <v>214.16233398437501</v>
      </c>
      <c r="C180" s="199">
        <f t="shared" ref="C180:F180" si="96">B192/1024</f>
        <v>6.9360937500000004</v>
      </c>
      <c r="D180" s="199">
        <f t="shared" si="96"/>
        <v>2.1378193359375</v>
      </c>
      <c r="E180" s="199">
        <f t="shared" si="96"/>
        <v>380.19196289062501</v>
      </c>
      <c r="F180" s="199">
        <f t="shared" si="96"/>
        <v>1.15205078125</v>
      </c>
      <c r="G180" s="199">
        <f t="shared" si="92"/>
        <v>253.81895507812499</v>
      </c>
      <c r="H180" s="199">
        <f t="shared" si="87"/>
        <v>254.09374023437499</v>
      </c>
      <c r="I180" s="199">
        <f t="shared" si="93"/>
        <v>48.675771484374998</v>
      </c>
      <c r="J180" s="199">
        <f t="shared" si="94"/>
        <v>35.720380859374998</v>
      </c>
      <c r="K180" s="199">
        <f t="shared" ref="K180:M180" si="97">R192/1024</f>
        <v>1.142314453125</v>
      </c>
      <c r="L180" s="199">
        <f t="shared" si="97"/>
        <v>8.5079394531249992</v>
      </c>
      <c r="M180" s="199">
        <f t="shared" si="97"/>
        <v>0.12441406250000001</v>
      </c>
      <c r="N180" s="165">
        <f t="shared" si="89"/>
        <v>1206.6637763671872</v>
      </c>
      <c r="O180" s="134"/>
      <c r="P180" s="134"/>
      <c r="Q180" s="134"/>
      <c r="R180" s="134"/>
      <c r="S180" s="134"/>
      <c r="T180" s="152"/>
      <c r="U180" s="134"/>
      <c r="V180" s="134"/>
      <c r="W180" s="134"/>
      <c r="X180" s="152"/>
      <c r="Y180" s="128"/>
      <c r="Z180" s="148"/>
      <c r="AA180" s="128"/>
      <c r="AB180" s="128"/>
      <c r="AC180" s="128"/>
      <c r="AD180" s="128"/>
      <c r="AE180" s="128"/>
      <c r="AF180" s="128"/>
      <c r="AG180" s="128"/>
      <c r="AH180" s="128"/>
    </row>
    <row r="181" spans="1:37" s="200" customFormat="1">
      <c r="A181" s="190" t="s">
        <v>330</v>
      </c>
      <c r="B181" s="199">
        <f t="shared" si="90"/>
        <v>85.087148437500005</v>
      </c>
      <c r="C181" s="199">
        <f t="shared" ref="C181:F181" si="98">B193/1024</f>
        <v>104.54458984375</v>
      </c>
      <c r="D181" s="199">
        <f t="shared" si="98"/>
        <v>3.60785546875</v>
      </c>
      <c r="E181" s="199">
        <f t="shared" si="98"/>
        <v>410.47678710937498</v>
      </c>
      <c r="F181" s="199">
        <f t="shared" si="98"/>
        <v>0.49653320312499999</v>
      </c>
      <c r="G181" s="199">
        <f t="shared" si="92"/>
        <v>157.02918945312501</v>
      </c>
      <c r="H181" s="199">
        <f t="shared" si="87"/>
        <v>437.35392578124998</v>
      </c>
      <c r="I181" s="199">
        <f t="shared" si="93"/>
        <v>25.326689453124999</v>
      </c>
      <c r="J181" s="199">
        <f t="shared" si="94"/>
        <v>18.371025390625</v>
      </c>
      <c r="K181" s="199">
        <f t="shared" ref="K181:M181" si="99">R193/1024</f>
        <v>0.34138671874999998</v>
      </c>
      <c r="L181" s="199">
        <f t="shared" si="99"/>
        <v>28.648203124999998</v>
      </c>
      <c r="M181" s="199">
        <f t="shared" si="99"/>
        <v>7.3154296874999997E-2</v>
      </c>
      <c r="N181" s="165">
        <f t="shared" si="89"/>
        <v>1271.35648828125</v>
      </c>
      <c r="O181" s="134"/>
      <c r="P181" s="134"/>
      <c r="Q181" s="134"/>
      <c r="R181" s="134"/>
      <c r="S181" s="134"/>
      <c r="T181" s="152"/>
      <c r="U181" s="134"/>
      <c r="V181" s="134"/>
      <c r="W181" s="134"/>
      <c r="X181" s="152"/>
      <c r="Y181" s="128"/>
      <c r="Z181" s="148"/>
      <c r="AA181" s="128"/>
      <c r="AB181" s="128"/>
      <c r="AC181" s="128"/>
      <c r="AD181" s="128"/>
      <c r="AE181" s="128"/>
      <c r="AF181" s="128"/>
      <c r="AG181" s="128"/>
      <c r="AH181" s="128"/>
    </row>
    <row r="182" spans="1:37" s="200" customFormat="1">
      <c r="A182" s="190" t="s">
        <v>331</v>
      </c>
      <c r="B182" s="199">
        <f t="shared" si="90"/>
        <v>1.2755175781249999</v>
      </c>
      <c r="C182" s="199">
        <f t="shared" ref="C182:F182" si="100">B194/1024</f>
        <v>2.865234375E-2</v>
      </c>
      <c r="D182" s="199">
        <f t="shared" si="100"/>
        <v>0.18683398437499998</v>
      </c>
      <c r="E182" s="199">
        <f t="shared" si="100"/>
        <v>0.57845703125000003</v>
      </c>
      <c r="F182" s="199">
        <f t="shared" si="100"/>
        <v>5.8593749999999998E-5</v>
      </c>
      <c r="G182" s="199">
        <f t="shared" si="92"/>
        <v>4.5392089843749996</v>
      </c>
      <c r="H182" s="199">
        <f t="shared" si="87"/>
        <v>0.19148437500000001</v>
      </c>
      <c r="I182" s="199">
        <f t="shared" si="93"/>
        <v>2.9603710937500001</v>
      </c>
      <c r="J182" s="199">
        <f t="shared" si="94"/>
        <v>5.2392578124999999E-2</v>
      </c>
      <c r="K182" s="199">
        <f t="shared" ref="K182:M182" si="101">R194/1024</f>
        <v>1.728515625E-3</v>
      </c>
      <c r="L182" s="199">
        <f t="shared" si="101"/>
        <v>2.2265624999999998E-3</v>
      </c>
      <c r="M182" s="199">
        <f t="shared" si="101"/>
        <v>7.041015625E-3</v>
      </c>
      <c r="N182" s="165">
        <f t="shared" si="89"/>
        <v>9.8239726562499996</v>
      </c>
      <c r="O182" s="134"/>
      <c r="P182" s="134"/>
      <c r="Q182" s="134"/>
      <c r="R182" s="134"/>
      <c r="S182" s="134"/>
      <c r="T182" s="152"/>
      <c r="U182" s="134"/>
      <c r="V182" s="134"/>
      <c r="W182" s="134"/>
      <c r="X182" s="152"/>
      <c r="Y182" s="128"/>
      <c r="Z182" s="148"/>
      <c r="AA182" s="128"/>
      <c r="AB182" s="128"/>
      <c r="AC182" s="128"/>
      <c r="AD182" s="128"/>
      <c r="AE182" s="128"/>
      <c r="AF182" s="128"/>
      <c r="AG182" s="128"/>
      <c r="AH182" s="128"/>
    </row>
    <row r="183" spans="1:37" s="200" customFormat="1">
      <c r="A183" s="190" t="s">
        <v>113</v>
      </c>
      <c r="B183" s="199">
        <f t="shared" si="90"/>
        <v>8.3391992187500001</v>
      </c>
      <c r="C183" s="199">
        <f t="shared" ref="C183:F183" si="102">B195/1024</f>
        <v>19.135449218750001</v>
      </c>
      <c r="D183" s="199">
        <f t="shared" si="102"/>
        <v>0.40691503906249998</v>
      </c>
      <c r="E183" s="199">
        <f t="shared" si="102"/>
        <v>32.902822265624998</v>
      </c>
      <c r="F183" s="199">
        <f t="shared" si="102"/>
        <v>0.2106640625</v>
      </c>
      <c r="G183" s="199">
        <f t="shared" si="92"/>
        <v>26.485009765624998</v>
      </c>
      <c r="H183" s="199">
        <f t="shared" si="87"/>
        <v>114.54310546875</v>
      </c>
      <c r="I183" s="199">
        <f t="shared" si="93"/>
        <v>1.422099609375</v>
      </c>
      <c r="J183" s="199">
        <f t="shared" si="94"/>
        <v>5.7979687499999999</v>
      </c>
      <c r="K183" s="199">
        <f t="shared" ref="K183:M183" si="103">R195/1024</f>
        <v>0.55253906249999996</v>
      </c>
      <c r="L183" s="199">
        <f t="shared" si="103"/>
        <v>33.731640624999997</v>
      </c>
      <c r="M183" s="199">
        <f t="shared" si="103"/>
        <v>0.24301757812499999</v>
      </c>
      <c r="N183" s="165">
        <f t="shared" si="89"/>
        <v>243.7704306640625</v>
      </c>
      <c r="O183" s="141"/>
      <c r="P183" s="134"/>
      <c r="Q183" s="134"/>
      <c r="R183" s="134"/>
      <c r="S183" s="134"/>
      <c r="T183" s="152"/>
      <c r="U183" s="134"/>
      <c r="V183" s="134"/>
      <c r="W183" s="134"/>
      <c r="X183" s="152"/>
      <c r="Y183" s="128"/>
      <c r="Z183" s="148"/>
      <c r="AA183" s="128"/>
      <c r="AB183" s="128"/>
      <c r="AC183" s="128"/>
      <c r="AD183" s="128"/>
      <c r="AE183" s="128"/>
      <c r="AF183" s="128"/>
      <c r="AG183" s="128"/>
      <c r="AH183" s="128"/>
    </row>
    <row r="184" spans="1:37" s="200" customFormat="1">
      <c r="A184" s="190" t="s">
        <v>127</v>
      </c>
      <c r="B184" s="199">
        <f t="shared" si="90"/>
        <v>21.2215234375</v>
      </c>
      <c r="C184" s="199">
        <f t="shared" ref="C184:F184" si="104">B196/1024</f>
        <v>4.0649316406249998</v>
      </c>
      <c r="D184" s="199">
        <f t="shared" si="104"/>
        <v>0.34747851562499998</v>
      </c>
      <c r="E184" s="199">
        <f t="shared" si="104"/>
        <v>2.59376953125</v>
      </c>
      <c r="F184" s="199">
        <f t="shared" si="104"/>
        <v>1.494140625E-3</v>
      </c>
      <c r="G184" s="199">
        <f t="shared" si="92"/>
        <v>262.47798828125002</v>
      </c>
      <c r="H184" s="199">
        <f t="shared" si="87"/>
        <v>4.5824902343750002</v>
      </c>
      <c r="I184" s="199">
        <f t="shared" si="93"/>
        <v>35.24267578125</v>
      </c>
      <c r="J184" s="199">
        <f t="shared" si="94"/>
        <v>223.32999999999998</v>
      </c>
      <c r="K184" s="199">
        <f t="shared" ref="K184:M184" si="105">R196/1024</f>
        <v>0.20017578124999999</v>
      </c>
      <c r="L184" s="199">
        <f t="shared" si="105"/>
        <v>1.21830078125</v>
      </c>
      <c r="M184" s="199">
        <f t="shared" si="105"/>
        <v>4.0341796875000002E-2</v>
      </c>
      <c r="N184" s="165">
        <f t="shared" si="89"/>
        <v>555.32116992187503</v>
      </c>
      <c r="O184" s="134"/>
      <c r="P184" s="134"/>
      <c r="Q184" s="134"/>
      <c r="R184" s="134"/>
      <c r="S184" s="134"/>
      <c r="T184" s="152"/>
      <c r="U184" s="134"/>
      <c r="V184" s="134"/>
      <c r="W184" s="134"/>
      <c r="X184" s="152"/>
      <c r="Y184" s="128"/>
      <c r="Z184" s="148"/>
      <c r="AA184" s="128"/>
      <c r="AB184" s="128"/>
      <c r="AC184" s="128"/>
      <c r="AD184" s="128"/>
      <c r="AE184" s="128"/>
      <c r="AF184" s="128"/>
      <c r="AG184" s="128"/>
      <c r="AH184" s="128"/>
    </row>
    <row r="185" spans="1:37" s="200" customFormat="1" ht="24" customHeight="1">
      <c r="A185" s="143" t="s">
        <v>143</v>
      </c>
      <c r="B185" s="165">
        <f>SUM(B178:B184)</f>
        <v>643.93321289062487</v>
      </c>
      <c r="C185" s="165">
        <f>SUM(C178:C184)</f>
        <v>188.17905273437501</v>
      </c>
      <c r="D185" s="165">
        <f>SUM(D178:D184)</f>
        <v>37.516135742187565</v>
      </c>
      <c r="E185" s="165">
        <f>SUM(E178:E184)</f>
        <v>1327.66482421875</v>
      </c>
      <c r="F185" s="165">
        <f t="shared" ref="F185:M185" si="106">SUM(F178:F184)</f>
        <v>7.2835156250000006</v>
      </c>
      <c r="G185" s="165">
        <f t="shared" si="106"/>
        <v>1200.866474609375</v>
      </c>
      <c r="H185" s="165">
        <f t="shared" si="106"/>
        <v>1289.7931054687499</v>
      </c>
      <c r="I185" s="165">
        <f t="shared" si="106"/>
        <v>168.33932617187503</v>
      </c>
      <c r="J185" s="165">
        <f t="shared" si="106"/>
        <v>370.48637695312493</v>
      </c>
      <c r="K185" s="165">
        <f t="shared" si="106"/>
        <v>10.159746093749998</v>
      </c>
      <c r="L185" s="165">
        <f t="shared" si="106"/>
        <v>161.62028320312501</v>
      </c>
      <c r="M185" s="165">
        <f t="shared" si="106"/>
        <v>1.4708886718750001</v>
      </c>
      <c r="N185" s="165">
        <f>SUM(N178:N184)</f>
        <v>5407.3129423828123</v>
      </c>
      <c r="O185" s="141"/>
      <c r="P185" s="134"/>
      <c r="Q185" s="134"/>
      <c r="R185" s="134"/>
      <c r="S185" s="134"/>
      <c r="T185" s="152"/>
      <c r="U185" s="134"/>
      <c r="V185" s="134"/>
      <c r="W185" s="134"/>
      <c r="X185" s="152"/>
      <c r="Y185" s="128"/>
      <c r="Z185" s="148"/>
      <c r="AA185" s="128"/>
      <c r="AB185" s="128"/>
      <c r="AC185" s="128"/>
      <c r="AD185" s="128"/>
      <c r="AE185" s="128"/>
      <c r="AF185" s="128"/>
      <c r="AG185" s="128"/>
      <c r="AH185" s="128"/>
    </row>
    <row r="186" spans="1:37" s="200" customFormat="1">
      <c r="A186" s="134"/>
      <c r="B186" s="134"/>
      <c r="C186" s="134"/>
      <c r="D186" s="134"/>
      <c r="E186" s="134"/>
      <c r="F186" s="134"/>
      <c r="G186" s="134"/>
      <c r="H186" s="134"/>
      <c r="I186" s="134"/>
      <c r="J186" s="134"/>
      <c r="K186" s="134"/>
      <c r="L186" s="134"/>
      <c r="M186" s="134"/>
      <c r="N186" s="134"/>
      <c r="O186" s="134"/>
      <c r="P186" s="134"/>
      <c r="Q186" s="134"/>
      <c r="R186" s="134"/>
      <c r="S186" s="134"/>
      <c r="T186" s="152"/>
      <c r="U186" s="134"/>
      <c r="V186" s="134"/>
      <c r="W186" s="134"/>
      <c r="X186" s="152"/>
      <c r="Y186" s="128"/>
      <c r="Z186" s="148"/>
      <c r="AA186" s="128"/>
      <c r="AB186" s="128"/>
      <c r="AC186" s="128"/>
      <c r="AD186" s="128"/>
      <c r="AE186" s="128"/>
      <c r="AF186" s="128"/>
      <c r="AG186" s="128"/>
      <c r="AH186" s="128"/>
    </row>
    <row r="187" spans="1:37">
      <c r="A187" s="134"/>
      <c r="B187" s="134"/>
      <c r="C187" s="134"/>
      <c r="D187" s="134"/>
      <c r="E187" s="134"/>
      <c r="F187" s="134"/>
      <c r="G187" s="134"/>
      <c r="H187" s="134"/>
      <c r="I187" s="134"/>
      <c r="J187" s="134"/>
      <c r="K187" s="134"/>
      <c r="L187" s="134"/>
      <c r="M187" s="134"/>
      <c r="N187" s="134"/>
      <c r="O187" s="134"/>
      <c r="P187" s="134"/>
      <c r="Q187" s="134"/>
      <c r="R187" s="134"/>
      <c r="S187" s="134"/>
      <c r="T187" s="152"/>
      <c r="U187" s="134"/>
      <c r="V187" s="134"/>
      <c r="W187" s="134"/>
      <c r="X187" s="152"/>
      <c r="Y187" s="128"/>
      <c r="Z187" s="148"/>
      <c r="AA187" s="128"/>
      <c r="AB187" s="128"/>
      <c r="AC187" s="128"/>
      <c r="AD187" s="128"/>
      <c r="AE187" s="128"/>
      <c r="AF187" s="128"/>
      <c r="AG187" s="128"/>
      <c r="AH187" s="128"/>
    </row>
    <row r="188" spans="1:37">
      <c r="A188" s="134" t="s">
        <v>64</v>
      </c>
      <c r="B188" s="134"/>
      <c r="C188" s="134"/>
      <c r="D188" s="134"/>
      <c r="E188" s="134"/>
      <c r="F188" s="134"/>
      <c r="G188" s="134"/>
      <c r="H188" s="134"/>
      <c r="I188" s="134"/>
      <c r="J188" s="134"/>
      <c r="K188" s="134"/>
      <c r="L188" s="134"/>
      <c r="M188" s="134"/>
      <c r="N188" s="134"/>
      <c r="O188" s="134"/>
      <c r="P188" s="134"/>
      <c r="Q188" s="134"/>
      <c r="R188" s="134"/>
      <c r="S188" s="134"/>
      <c r="T188" s="152"/>
      <c r="U188" s="134"/>
      <c r="V188" s="134"/>
      <c r="W188" s="134"/>
      <c r="X188" s="152"/>
      <c r="Y188" s="128"/>
      <c r="Z188" s="148"/>
      <c r="AA188" s="128"/>
      <c r="AB188" s="128"/>
      <c r="AC188" s="128"/>
      <c r="AD188" s="128"/>
      <c r="AE188" s="128"/>
      <c r="AF188" s="128"/>
      <c r="AG188" s="128"/>
      <c r="AH188" s="128"/>
    </row>
    <row r="189" spans="1:37" s="189" customFormat="1" ht="25.5">
      <c r="A189" s="197" t="s">
        <v>219</v>
      </c>
      <c r="B189" s="153" t="s">
        <v>73</v>
      </c>
      <c r="C189" s="144" t="s">
        <v>231</v>
      </c>
      <c r="D189" s="153" t="s">
        <v>132</v>
      </c>
      <c r="E189" s="153" t="s">
        <v>133</v>
      </c>
      <c r="F189" s="153" t="s">
        <v>492</v>
      </c>
      <c r="G189" s="153" t="s">
        <v>74</v>
      </c>
      <c r="H189" s="153" t="s">
        <v>363</v>
      </c>
      <c r="I189" s="153" t="s">
        <v>99</v>
      </c>
      <c r="J189" s="153" t="s">
        <v>490</v>
      </c>
      <c r="K189" s="153" t="s">
        <v>491</v>
      </c>
      <c r="L189" s="321" t="s">
        <v>328</v>
      </c>
      <c r="M189" s="153" t="s">
        <v>100</v>
      </c>
      <c r="N189" s="153" t="s">
        <v>101</v>
      </c>
      <c r="O189" s="153" t="s">
        <v>494</v>
      </c>
      <c r="P189" s="153" t="s">
        <v>168</v>
      </c>
      <c r="Q189" s="137" t="s">
        <v>21</v>
      </c>
      <c r="R189" s="153" t="s">
        <v>106</v>
      </c>
      <c r="S189" s="153" t="s">
        <v>458</v>
      </c>
      <c r="T189" s="137" t="s">
        <v>107</v>
      </c>
      <c r="U189" s="154" t="s">
        <v>177</v>
      </c>
      <c r="V189" s="183"/>
      <c r="W189" s="195"/>
      <c r="X189" s="183"/>
      <c r="Y189" s="183"/>
      <c r="Z189" s="195"/>
      <c r="AA189" s="195"/>
      <c r="AB189" s="163"/>
      <c r="AC189" s="163"/>
      <c r="AD189" s="163"/>
      <c r="AE189" s="163"/>
      <c r="AF189" s="163"/>
      <c r="AG189" s="163"/>
      <c r="AH189" s="163"/>
      <c r="AI189" s="163"/>
      <c r="AJ189" s="163"/>
      <c r="AK189" s="163"/>
    </row>
    <row r="190" spans="1:37">
      <c r="A190" s="190" t="s">
        <v>126</v>
      </c>
      <c r="B190" s="165">
        <v>51326.6</v>
      </c>
      <c r="C190" s="165">
        <v>30186.976000000072</v>
      </c>
      <c r="D190" s="165">
        <v>462651.94</v>
      </c>
      <c r="E190" s="165">
        <v>5435.64</v>
      </c>
      <c r="F190" s="165">
        <v>655.83</v>
      </c>
      <c r="G190" s="165">
        <v>27052.92</v>
      </c>
      <c r="H190" s="165">
        <v>194784.21</v>
      </c>
      <c r="I190" s="165">
        <v>354203.98</v>
      </c>
      <c r="J190" s="165">
        <v>121.74</v>
      </c>
      <c r="K190" s="165">
        <v>360.26</v>
      </c>
      <c r="L190" s="165">
        <v>3735.07</v>
      </c>
      <c r="M190" s="165">
        <v>482662.11</v>
      </c>
      <c r="N190" s="165">
        <v>26123.64</v>
      </c>
      <c r="O190" s="165">
        <v>56.38</v>
      </c>
      <c r="P190" s="165">
        <v>7678.5</v>
      </c>
      <c r="Q190" s="165">
        <v>85840.36</v>
      </c>
      <c r="R190" s="165">
        <v>7524.11</v>
      </c>
      <c r="S190" s="165">
        <v>76945.649999999994</v>
      </c>
      <c r="T190" s="165">
        <v>752.8</v>
      </c>
      <c r="U190" s="165">
        <f t="shared" ref="U190:U196" si="107">SUM(B190:T190)</f>
        <v>1818098.716</v>
      </c>
      <c r="V190" s="134"/>
      <c r="W190" s="152"/>
      <c r="X190" s="134"/>
      <c r="Y190" s="134"/>
      <c r="Z190" s="152"/>
      <c r="AA190" s="152"/>
      <c r="AB190" s="128"/>
      <c r="AC190" s="128"/>
      <c r="AD190" s="128"/>
      <c r="AE190" s="128"/>
      <c r="AF190" s="128"/>
      <c r="AG190" s="128"/>
      <c r="AH190" s="128"/>
      <c r="AI190" s="128"/>
      <c r="AJ190" s="128"/>
      <c r="AK190" s="128"/>
    </row>
    <row r="191" spans="1:37">
      <c r="A191" s="190" t="s">
        <v>208</v>
      </c>
      <c r="B191" s="165">
        <v>3426</v>
      </c>
      <c r="C191" s="165">
        <v>1382.1590000000001</v>
      </c>
      <c r="D191" s="165">
        <v>50291.19</v>
      </c>
      <c r="E191" s="165">
        <v>117.22</v>
      </c>
      <c r="F191" s="165"/>
      <c r="G191" s="165">
        <v>10074.93</v>
      </c>
      <c r="H191" s="165">
        <v>88811.94</v>
      </c>
      <c r="I191" s="165">
        <v>149776.12</v>
      </c>
      <c r="J191" s="165">
        <v>0.59</v>
      </c>
      <c r="K191" s="165">
        <v>42.55</v>
      </c>
      <c r="L191" s="165">
        <v>192.2</v>
      </c>
      <c r="M191" s="165">
        <v>7862.93</v>
      </c>
      <c r="N191" s="165">
        <v>16641.97</v>
      </c>
      <c r="O191" s="165">
        <v>16.100000000000001</v>
      </c>
      <c r="P191" s="165">
        <v>5508.21</v>
      </c>
      <c r="Q191" s="165">
        <v>3467.4</v>
      </c>
      <c r="R191" s="165">
        <v>587.61</v>
      </c>
      <c r="S191" s="165">
        <v>14714.61</v>
      </c>
      <c r="T191" s="165">
        <v>253.71</v>
      </c>
      <c r="U191" s="165">
        <f t="shared" si="107"/>
        <v>353167.43900000001</v>
      </c>
      <c r="V191" s="152"/>
      <c r="W191" s="152"/>
      <c r="X191" s="134"/>
      <c r="Y191" s="134"/>
      <c r="Z191" s="152"/>
      <c r="AA191" s="152"/>
      <c r="AB191" s="128"/>
      <c r="AC191" s="128"/>
      <c r="AD191" s="128"/>
      <c r="AE191" s="128"/>
      <c r="AF191" s="128"/>
      <c r="AG191" s="128"/>
      <c r="AH191" s="128"/>
      <c r="AI191" s="128"/>
      <c r="AJ191" s="128"/>
      <c r="AK191" s="128"/>
    </row>
    <row r="192" spans="1:37">
      <c r="A192" s="190" t="s">
        <v>472</v>
      </c>
      <c r="B192" s="165">
        <v>7102.56</v>
      </c>
      <c r="C192" s="165">
        <v>2189.127</v>
      </c>
      <c r="D192" s="165">
        <v>389316.57</v>
      </c>
      <c r="E192" s="165">
        <v>1179.7</v>
      </c>
      <c r="F192" s="165">
        <v>12810.28</v>
      </c>
      <c r="G192" s="165">
        <v>19118.28</v>
      </c>
      <c r="H192" s="165">
        <v>187373.67</v>
      </c>
      <c r="I192" s="165">
        <v>259128.98</v>
      </c>
      <c r="J192" s="165">
        <v>2.0499999999999998</v>
      </c>
      <c r="K192" s="165">
        <v>30.58</v>
      </c>
      <c r="L192" s="165">
        <v>749</v>
      </c>
      <c r="M192" s="165">
        <v>260191.99</v>
      </c>
      <c r="N192" s="165">
        <v>45822.720000000001</v>
      </c>
      <c r="O192" s="165">
        <v>60.38</v>
      </c>
      <c r="P192" s="165">
        <v>3960.89</v>
      </c>
      <c r="Q192" s="165">
        <v>36577.67</v>
      </c>
      <c r="R192" s="165">
        <v>1169.73</v>
      </c>
      <c r="S192" s="165">
        <v>8712.1299999999992</v>
      </c>
      <c r="T192" s="165">
        <v>127.4</v>
      </c>
      <c r="U192" s="165">
        <f t="shared" si="107"/>
        <v>1235623.7069999995</v>
      </c>
      <c r="V192" s="134"/>
      <c r="W192" s="152"/>
      <c r="X192" s="134"/>
      <c r="Y192" s="134"/>
      <c r="Z192" s="152"/>
      <c r="AA192" s="152"/>
      <c r="AB192" s="128"/>
      <c r="AC192" s="128"/>
      <c r="AD192" s="128"/>
      <c r="AE192" s="128"/>
      <c r="AF192" s="128"/>
      <c r="AG192" s="128"/>
      <c r="AH192" s="128"/>
      <c r="AI192" s="128"/>
      <c r="AJ192" s="128"/>
      <c r="AK192" s="128"/>
    </row>
    <row r="193" spans="1:37">
      <c r="A193" s="190" t="s">
        <v>473</v>
      </c>
      <c r="B193" s="165">
        <v>107053.66</v>
      </c>
      <c r="C193" s="165">
        <v>3694.444</v>
      </c>
      <c r="D193" s="165">
        <v>420328.23</v>
      </c>
      <c r="E193" s="165">
        <v>508.45</v>
      </c>
      <c r="F193" s="165">
        <v>2555.21</v>
      </c>
      <c r="G193" s="165">
        <v>17717.79</v>
      </c>
      <c r="H193" s="165">
        <v>66856.240000000005</v>
      </c>
      <c r="I193" s="165">
        <v>151800.53</v>
      </c>
      <c r="J193" s="165">
        <v>8815.4500000000007</v>
      </c>
      <c r="K193" s="165">
        <v>6.52</v>
      </c>
      <c r="L193" s="165">
        <v>175.39</v>
      </c>
      <c r="M193" s="165">
        <v>447850.42</v>
      </c>
      <c r="N193" s="165">
        <v>15493.33</v>
      </c>
      <c r="O193" s="165">
        <v>12.52</v>
      </c>
      <c r="P193" s="165">
        <v>10428.68</v>
      </c>
      <c r="Q193" s="165">
        <v>18811.93</v>
      </c>
      <c r="R193" s="165">
        <v>349.58</v>
      </c>
      <c r="S193" s="165">
        <v>29335.759999999998</v>
      </c>
      <c r="T193" s="165">
        <v>74.91</v>
      </c>
      <c r="U193" s="165">
        <f t="shared" si="107"/>
        <v>1301869.044</v>
      </c>
      <c r="V193" s="134"/>
      <c r="W193" s="152"/>
      <c r="X193" s="134"/>
      <c r="Y193" s="134"/>
      <c r="Z193" s="152"/>
      <c r="AA193" s="152"/>
      <c r="AB193" s="128"/>
      <c r="AC193" s="128"/>
      <c r="AD193" s="128"/>
      <c r="AE193" s="128"/>
      <c r="AF193" s="128"/>
      <c r="AG193" s="128"/>
      <c r="AH193" s="128"/>
      <c r="AI193" s="128"/>
      <c r="AJ193" s="128"/>
      <c r="AK193" s="128"/>
    </row>
    <row r="194" spans="1:37">
      <c r="A194" s="190" t="s">
        <v>474</v>
      </c>
      <c r="B194" s="165">
        <v>29.34</v>
      </c>
      <c r="C194" s="165">
        <v>191.31799999999998</v>
      </c>
      <c r="D194" s="165">
        <v>592.34</v>
      </c>
      <c r="E194" s="165">
        <v>0.06</v>
      </c>
      <c r="F194" s="165"/>
      <c r="G194" s="165">
        <v>15.11</v>
      </c>
      <c r="H194" s="165">
        <v>1291.02</v>
      </c>
      <c r="I194" s="165">
        <v>4647.96</v>
      </c>
      <c r="J194" s="165"/>
      <c r="K194" s="165">
        <v>0.19</v>
      </c>
      <c r="L194" s="165"/>
      <c r="M194" s="165">
        <v>196.08</v>
      </c>
      <c r="N194" s="165">
        <v>116.79</v>
      </c>
      <c r="O194" s="165">
        <v>0</v>
      </c>
      <c r="P194" s="165">
        <v>2914.63</v>
      </c>
      <c r="Q194" s="165">
        <v>53.65</v>
      </c>
      <c r="R194" s="165">
        <v>1.77</v>
      </c>
      <c r="S194" s="165">
        <v>2.2799999999999998</v>
      </c>
      <c r="T194" s="165">
        <v>7.21</v>
      </c>
      <c r="U194" s="165">
        <f t="shared" si="107"/>
        <v>10059.748</v>
      </c>
      <c r="V194" s="134"/>
      <c r="W194" s="152"/>
      <c r="X194" s="134"/>
      <c r="Y194" s="134"/>
      <c r="Z194" s="152"/>
      <c r="AA194" s="152"/>
      <c r="AB194" s="128"/>
      <c r="AC194" s="128"/>
      <c r="AD194" s="128"/>
      <c r="AE194" s="128"/>
      <c r="AF194" s="128"/>
      <c r="AG194" s="128"/>
      <c r="AH194" s="128"/>
      <c r="AI194" s="128"/>
      <c r="AJ194" s="128"/>
      <c r="AK194" s="128"/>
    </row>
    <row r="195" spans="1:37">
      <c r="A195" s="190" t="s">
        <v>113</v>
      </c>
      <c r="B195" s="165">
        <v>19594.7</v>
      </c>
      <c r="C195" s="165">
        <v>416.68099999999998</v>
      </c>
      <c r="D195" s="165">
        <v>33692.49</v>
      </c>
      <c r="E195" s="165">
        <v>215.72</v>
      </c>
      <c r="F195" s="165"/>
      <c r="G195" s="165">
        <v>4243.22</v>
      </c>
      <c r="H195" s="3">
        <v>4296.12</v>
      </c>
      <c r="I195" s="165">
        <v>26304.35</v>
      </c>
      <c r="J195" s="165">
        <v>0.34</v>
      </c>
      <c r="K195" s="165">
        <v>28.89</v>
      </c>
      <c r="L195" s="165">
        <v>787.07</v>
      </c>
      <c r="M195" s="165">
        <v>117292.14</v>
      </c>
      <c r="N195" s="165">
        <v>607.82000000000005</v>
      </c>
      <c r="O195" s="165">
        <v>42.94</v>
      </c>
      <c r="P195" s="165">
        <v>805.47</v>
      </c>
      <c r="Q195" s="165">
        <v>5937.12</v>
      </c>
      <c r="R195" s="165">
        <v>565.79999999999995</v>
      </c>
      <c r="S195" s="165">
        <v>34541.199999999997</v>
      </c>
      <c r="T195" s="165">
        <v>248.85</v>
      </c>
      <c r="U195" s="165">
        <f t="shared" si="107"/>
        <v>249620.921</v>
      </c>
      <c r="V195" s="134"/>
      <c r="W195" s="152"/>
      <c r="X195" s="134"/>
      <c r="Y195" s="134"/>
      <c r="Z195" s="152"/>
      <c r="AA195" s="152"/>
      <c r="AB195" s="128"/>
      <c r="AC195" s="128"/>
      <c r="AD195" s="128"/>
      <c r="AE195" s="128"/>
      <c r="AF195" s="128"/>
      <c r="AG195" s="128"/>
      <c r="AH195" s="128"/>
      <c r="AI195" s="128"/>
      <c r="AJ195" s="128"/>
      <c r="AK195" s="128"/>
    </row>
    <row r="196" spans="1:37">
      <c r="A196" s="190" t="s">
        <v>127</v>
      </c>
      <c r="B196" s="165">
        <v>4162.49</v>
      </c>
      <c r="C196" s="165">
        <v>355.81799999999998</v>
      </c>
      <c r="D196" s="165">
        <v>2656.02</v>
      </c>
      <c r="E196" s="165">
        <v>1.53</v>
      </c>
      <c r="F196" s="165"/>
      <c r="G196" s="165">
        <v>21730.84</v>
      </c>
      <c r="H196" s="3"/>
      <c r="I196" s="165">
        <v>268760.64</v>
      </c>
      <c r="J196" s="165">
        <v>3.52</v>
      </c>
      <c r="K196" s="165">
        <v>9.25</v>
      </c>
      <c r="L196" s="165">
        <v>4.05</v>
      </c>
      <c r="M196" s="165">
        <v>4692.47</v>
      </c>
      <c r="N196" s="165">
        <v>35924.53</v>
      </c>
      <c r="O196" s="165">
        <v>83.23</v>
      </c>
      <c r="P196" s="165">
        <v>80.739999999999995</v>
      </c>
      <c r="Q196" s="165">
        <v>228689.91999999998</v>
      </c>
      <c r="R196" s="165">
        <v>204.98</v>
      </c>
      <c r="S196" s="165">
        <v>1247.54</v>
      </c>
      <c r="T196" s="165">
        <v>41.31</v>
      </c>
      <c r="U196" s="165">
        <f t="shared" si="107"/>
        <v>568648.87800000003</v>
      </c>
      <c r="V196" s="134"/>
      <c r="W196" s="152"/>
      <c r="X196" s="134"/>
      <c r="Y196" s="134"/>
      <c r="Z196" s="152"/>
      <c r="AA196" s="152"/>
      <c r="AB196" s="128"/>
      <c r="AC196" s="128"/>
      <c r="AD196" s="128"/>
      <c r="AE196" s="128"/>
      <c r="AF196" s="128"/>
      <c r="AG196" s="128"/>
      <c r="AH196" s="128"/>
      <c r="AI196" s="128"/>
      <c r="AJ196" s="128"/>
      <c r="AK196" s="128"/>
    </row>
    <row r="197" spans="1:37" ht="25.5">
      <c r="A197" s="143" t="s">
        <v>173</v>
      </c>
      <c r="B197" s="165">
        <f t="shared" ref="B197:U197" si="108">SUM(B190:B196)</f>
        <v>192695.35</v>
      </c>
      <c r="C197" s="165">
        <f t="shared" si="108"/>
        <v>38416.523000000067</v>
      </c>
      <c r="D197" s="165">
        <f t="shared" si="108"/>
        <v>1359528.78</v>
      </c>
      <c r="E197" s="165">
        <f t="shared" si="108"/>
        <v>7458.3200000000006</v>
      </c>
      <c r="F197" s="165">
        <f t="shared" si="108"/>
        <v>16021.32</v>
      </c>
      <c r="G197" s="165">
        <f t="shared" si="108"/>
        <v>99953.09</v>
      </c>
      <c r="H197" s="165">
        <f t="shared" si="108"/>
        <v>543413.20000000007</v>
      </c>
      <c r="I197" s="165">
        <f t="shared" si="108"/>
        <v>1214622.56</v>
      </c>
      <c r="J197" s="165">
        <f t="shared" si="108"/>
        <v>8943.69</v>
      </c>
      <c r="K197" s="165">
        <f t="shared" si="108"/>
        <v>478.23999999999995</v>
      </c>
      <c r="L197" s="165">
        <f t="shared" si="108"/>
        <v>5642.7800000000007</v>
      </c>
      <c r="M197" s="165">
        <f t="shared" si="108"/>
        <v>1320748.1399999999</v>
      </c>
      <c r="N197" s="165">
        <f t="shared" si="108"/>
        <v>140730.79999999999</v>
      </c>
      <c r="O197" s="165">
        <f t="shared" si="108"/>
        <v>271.55</v>
      </c>
      <c r="P197" s="165">
        <f t="shared" si="108"/>
        <v>31377.120000000003</v>
      </c>
      <c r="Q197" s="165">
        <f t="shared" si="108"/>
        <v>379378.04999999993</v>
      </c>
      <c r="R197" s="165">
        <f t="shared" si="108"/>
        <v>10403.579999999998</v>
      </c>
      <c r="S197" s="165">
        <f t="shared" si="108"/>
        <v>165499.17000000001</v>
      </c>
      <c r="T197" s="165">
        <f t="shared" si="108"/>
        <v>1506.19</v>
      </c>
      <c r="U197" s="165">
        <f t="shared" si="108"/>
        <v>5537088.4529999997</v>
      </c>
      <c r="V197" s="134"/>
      <c r="W197" s="134"/>
      <c r="X197" s="134"/>
      <c r="Y197" s="152"/>
      <c r="Z197" s="148"/>
      <c r="AA197" s="128"/>
      <c r="AB197" s="128"/>
      <c r="AC197" s="128"/>
      <c r="AD197" s="128"/>
      <c r="AE197" s="128"/>
      <c r="AF197" s="128"/>
      <c r="AG197" s="128"/>
      <c r="AH197" s="128"/>
      <c r="AI197" s="128"/>
    </row>
    <row r="198" spans="1:37">
      <c r="A198" s="183"/>
      <c r="B198" s="152"/>
      <c r="C198" s="152"/>
      <c r="D198" s="152"/>
      <c r="E198" s="152"/>
      <c r="F198" s="152"/>
      <c r="G198" s="152"/>
      <c r="H198" s="152"/>
      <c r="I198" s="152"/>
      <c r="J198" s="152"/>
      <c r="K198" s="152"/>
      <c r="L198" s="152"/>
      <c r="M198" s="152"/>
      <c r="N198" s="152"/>
      <c r="O198" s="152"/>
      <c r="P198" s="152"/>
      <c r="Q198" s="152"/>
      <c r="R198" s="141"/>
      <c r="S198" s="152"/>
      <c r="T198" s="134"/>
      <c r="U198" s="134"/>
      <c r="V198" s="134"/>
      <c r="W198" s="152"/>
      <c r="X198" s="128"/>
      <c r="Y198" s="128"/>
      <c r="Z198" s="148"/>
      <c r="AA198" s="128"/>
      <c r="AB198" s="128"/>
      <c r="AC198" s="128"/>
      <c r="AD198" s="128"/>
      <c r="AE198" s="128"/>
      <c r="AF198" s="128"/>
      <c r="AG198" s="128"/>
    </row>
    <row r="199" spans="1:37">
      <c r="A199" s="132"/>
      <c r="B199" s="134"/>
      <c r="C199" s="141"/>
      <c r="D199" s="134"/>
      <c r="E199" s="134"/>
      <c r="F199" s="134"/>
      <c r="G199" s="168"/>
      <c r="H199" s="134"/>
      <c r="I199" s="134"/>
      <c r="J199" s="134"/>
      <c r="K199" s="141"/>
      <c r="L199" s="134"/>
      <c r="M199" s="134"/>
      <c r="N199" s="134"/>
      <c r="O199" s="134"/>
      <c r="P199" s="134"/>
      <c r="Q199" s="134"/>
      <c r="R199" s="134"/>
      <c r="S199" s="134"/>
      <c r="T199" s="152"/>
      <c r="U199" s="134"/>
      <c r="V199" s="134"/>
      <c r="W199" s="134"/>
      <c r="X199" s="152"/>
      <c r="Y199" s="128"/>
      <c r="Z199" s="148"/>
      <c r="AA199" s="128"/>
      <c r="AB199" s="128"/>
      <c r="AC199" s="128"/>
      <c r="AD199" s="128"/>
      <c r="AE199" s="128"/>
      <c r="AF199" s="128"/>
      <c r="AG199" s="128"/>
      <c r="AH199" s="128"/>
    </row>
    <row r="200" spans="1:37">
      <c r="A200" s="134"/>
      <c r="B200" s="134"/>
      <c r="C200" s="134"/>
      <c r="D200" s="134"/>
      <c r="E200" s="134"/>
      <c r="F200" s="134"/>
      <c r="G200" s="168"/>
      <c r="H200" s="134"/>
      <c r="I200" s="134"/>
      <c r="J200" s="92"/>
      <c r="K200" s="134"/>
      <c r="L200" s="134"/>
      <c r="M200" s="134"/>
      <c r="N200" s="134"/>
      <c r="O200" s="134"/>
      <c r="P200" s="134"/>
      <c r="Q200" s="134"/>
      <c r="R200" s="134"/>
      <c r="S200" s="134"/>
      <c r="T200" s="152"/>
      <c r="U200" s="134"/>
      <c r="V200" s="134"/>
      <c r="W200" s="134"/>
      <c r="X200" s="152"/>
      <c r="Y200" s="128"/>
      <c r="Z200" s="148"/>
      <c r="AA200" s="128"/>
      <c r="AB200" s="128"/>
      <c r="AC200" s="128"/>
      <c r="AD200" s="128"/>
      <c r="AE200" s="128"/>
      <c r="AF200" s="128"/>
      <c r="AG200" s="128"/>
      <c r="AH200" s="128"/>
    </row>
    <row r="201" spans="1:37">
      <c r="B201" s="128"/>
      <c r="C201" s="128"/>
      <c r="D201" s="128"/>
      <c r="E201" s="128"/>
      <c r="F201" s="128"/>
      <c r="G201" s="128"/>
      <c r="H201" s="128"/>
      <c r="I201" s="128"/>
      <c r="J201" s="128"/>
      <c r="K201" s="128"/>
      <c r="L201" s="128"/>
      <c r="M201" s="128"/>
      <c r="N201" s="128"/>
      <c r="O201" s="128"/>
      <c r="P201" s="128"/>
      <c r="Q201" s="128"/>
      <c r="R201" s="128"/>
      <c r="S201" s="128"/>
      <c r="T201" s="128"/>
      <c r="U201" s="128"/>
      <c r="V201" s="128"/>
      <c r="W201" s="128"/>
      <c r="X201" s="128"/>
      <c r="Y201" s="128"/>
      <c r="Z201" s="148"/>
      <c r="AA201" s="128"/>
      <c r="AB201" s="128"/>
      <c r="AC201" s="128"/>
      <c r="AD201" s="128"/>
      <c r="AE201" s="128"/>
    </row>
    <row r="202" spans="1:37">
      <c r="A202" s="201"/>
      <c r="B202" s="128"/>
      <c r="C202" s="128"/>
      <c r="D202" s="128"/>
      <c r="E202" s="128"/>
      <c r="F202" s="128"/>
      <c r="G202" s="128"/>
      <c r="H202" s="128"/>
      <c r="I202" s="128"/>
      <c r="J202" s="128"/>
      <c r="K202" s="128"/>
      <c r="L202" s="128"/>
      <c r="M202" s="128"/>
      <c r="N202" s="128"/>
      <c r="O202" s="128"/>
      <c r="P202" s="128"/>
      <c r="Q202" s="128"/>
      <c r="R202" s="128"/>
      <c r="S202" s="128"/>
      <c r="T202" s="128"/>
      <c r="U202" s="128"/>
      <c r="V202" s="128"/>
      <c r="W202" s="128"/>
      <c r="X202" s="128"/>
      <c r="Y202" s="128"/>
      <c r="Z202" s="148"/>
      <c r="AA202" s="128"/>
      <c r="AB202" s="128"/>
      <c r="AC202" s="128"/>
      <c r="AD202" s="128"/>
      <c r="AE202" s="128"/>
    </row>
  </sheetData>
  <mergeCells count="3">
    <mergeCell ref="A165:D165"/>
    <mergeCell ref="A13:D13"/>
    <mergeCell ref="A1:G1"/>
  </mergeCells>
  <phoneticPr fontId="2" type="noConversion"/>
  <pageMargins left="0.75" right="0.75" top="1" bottom="1" header="0.5" footer="0.5"/>
  <pageSetup scale="75" orientation="landscape" horizontalDpi="4294967292" verticalDpi="4294967292" r:id="rId1"/>
  <headerFooter alignWithMargins="0">
    <oddHeader>&amp;R&amp;F
&amp;A</oddHeader>
    <oddFooter>&amp;RFebruary 2013</oddFooter>
  </headerFooter>
  <rowBreaks count="2" manualBreakCount="2">
    <brk id="152" max="16383" man="1"/>
    <brk id="199" max="16383" man="1"/>
  </rowBreaks>
  <drawing r:id="rId2"/>
</worksheet>
</file>

<file path=xl/worksheets/sheet11.xml><?xml version="1.0" encoding="utf-8"?>
<worksheet xmlns="http://schemas.openxmlformats.org/spreadsheetml/2006/main" xmlns:r="http://schemas.openxmlformats.org/officeDocument/2006/relationships">
  <dimension ref="A1:M71"/>
  <sheetViews>
    <sheetView topLeftCell="A28" zoomScale="84" zoomScaleNormal="84" workbookViewId="0">
      <selection activeCell="J7" sqref="J7"/>
    </sheetView>
  </sheetViews>
  <sheetFormatPr defaultRowHeight="12.75"/>
  <cols>
    <col min="1" max="1" width="19.7109375" customWidth="1"/>
    <col min="2" max="2" width="14.7109375" customWidth="1"/>
    <col min="3" max="3" width="14.7109375" style="6" customWidth="1"/>
    <col min="4" max="4" width="14.7109375" style="5" customWidth="1"/>
    <col min="5" max="13" width="14.7109375" customWidth="1"/>
    <col min="14" max="14" width="20.28515625" customWidth="1"/>
  </cols>
  <sheetData>
    <row r="1" spans="1:13" ht="35.25" customHeight="1">
      <c r="A1" s="538" t="s">
        <v>628</v>
      </c>
      <c r="B1" s="538"/>
      <c r="C1" s="538"/>
      <c r="D1" s="538"/>
      <c r="E1" s="538"/>
      <c r="F1" s="538"/>
      <c r="G1" s="538"/>
      <c r="H1" s="538"/>
      <c r="I1" s="538"/>
      <c r="J1" s="482"/>
      <c r="K1" s="482"/>
      <c r="L1" s="482"/>
      <c r="M1" s="482"/>
    </row>
    <row r="2" spans="1:13">
      <c r="A2" s="21"/>
    </row>
    <row r="3" spans="1:13" s="21" customFormat="1">
      <c r="A3" s="45" t="s">
        <v>578</v>
      </c>
      <c r="B3" s="472"/>
      <c r="C3" s="472"/>
      <c r="D3" s="472"/>
      <c r="E3" s="472"/>
      <c r="F3" s="472"/>
      <c r="G3" s="472"/>
      <c r="H3" s="472"/>
      <c r="I3" s="472"/>
      <c r="J3" s="472"/>
      <c r="K3" s="472"/>
      <c r="L3" s="472"/>
      <c r="M3" s="472"/>
    </row>
    <row r="4" spans="1:13" s="21" customFormat="1">
      <c r="A4" s="471"/>
      <c r="B4" s="472"/>
      <c r="C4" s="472"/>
      <c r="D4" s="472"/>
      <c r="E4" s="472"/>
      <c r="F4" s="472"/>
      <c r="G4" s="472"/>
      <c r="H4" s="472"/>
      <c r="I4" s="472"/>
      <c r="J4" s="472"/>
      <c r="K4" s="472"/>
      <c r="L4" s="472"/>
      <c r="M4" s="472"/>
    </row>
    <row r="5" spans="1:13" s="21" customFormat="1">
      <c r="A5" s="45"/>
      <c r="B5" s="336"/>
      <c r="C5"/>
      <c r="D5" s="12"/>
      <c r="E5" s="480" t="s">
        <v>572</v>
      </c>
      <c r="F5" s="476"/>
      <c r="G5" s="476"/>
      <c r="H5" s="476"/>
      <c r="I5" s="476"/>
      <c r="J5" s="476"/>
      <c r="K5" s="476"/>
      <c r="L5" s="476"/>
      <c r="M5" s="476"/>
    </row>
    <row r="6" spans="1:13" s="21" customFormat="1">
      <c r="A6" s="321" t="s">
        <v>576</v>
      </c>
      <c r="B6" s="321" t="s">
        <v>374</v>
      </c>
      <c r="C6" s="479" t="s">
        <v>569</v>
      </c>
      <c r="D6" s="479" t="s">
        <v>204</v>
      </c>
      <c r="E6" s="476"/>
      <c r="F6" s="476"/>
      <c r="G6" s="476"/>
      <c r="H6" s="476"/>
      <c r="I6" s="476"/>
      <c r="J6" s="476"/>
      <c r="K6" s="476"/>
      <c r="L6" s="476"/>
    </row>
    <row r="7" spans="1:13" s="21" customFormat="1">
      <c r="A7" s="473" t="s">
        <v>570</v>
      </c>
      <c r="B7" s="483" t="s">
        <v>568</v>
      </c>
      <c r="C7" s="477">
        <v>2.6611718962158099E-2</v>
      </c>
      <c r="D7" s="477">
        <v>1.189E-3</v>
      </c>
      <c r="E7" s="476"/>
      <c r="F7" s="476"/>
      <c r="G7" s="476"/>
      <c r="H7" s="476"/>
      <c r="I7" s="476"/>
      <c r="J7" s="476"/>
      <c r="K7" s="476"/>
      <c r="L7" s="476"/>
    </row>
    <row r="8" spans="1:13" s="21" customFormat="1">
      <c r="A8" s="473" t="s">
        <v>573</v>
      </c>
      <c r="B8" s="483" t="s">
        <v>571</v>
      </c>
      <c r="C8" s="477">
        <v>16.813860362128235</v>
      </c>
      <c r="D8" s="477">
        <v>1.605783</v>
      </c>
      <c r="E8" s="476"/>
      <c r="F8" s="476"/>
      <c r="G8" s="476"/>
      <c r="H8" s="476"/>
      <c r="I8" s="476"/>
      <c r="J8" s="476"/>
      <c r="K8" s="476"/>
      <c r="L8" s="476"/>
    </row>
    <row r="9" spans="1:13" s="21" customFormat="1">
      <c r="A9" s="473" t="s">
        <v>573</v>
      </c>
      <c r="B9" s="483" t="s">
        <v>372</v>
      </c>
      <c r="C9" s="477">
        <v>0.3793011241950805</v>
      </c>
      <c r="D9" s="477">
        <v>0.41672799999999999</v>
      </c>
      <c r="E9" s="476"/>
      <c r="F9" s="476"/>
      <c r="G9" s="476"/>
      <c r="H9" s="476"/>
      <c r="I9" s="476"/>
      <c r="J9" s="476"/>
      <c r="K9" s="476"/>
      <c r="L9" s="476"/>
    </row>
    <row r="10" spans="1:13" s="21" customFormat="1">
      <c r="A10" s="473" t="s">
        <v>574</v>
      </c>
      <c r="B10" s="483" t="s">
        <v>376</v>
      </c>
      <c r="C10" s="477">
        <v>381.17398723656595</v>
      </c>
      <c r="D10" s="477">
        <v>5.9440860000000004</v>
      </c>
      <c r="E10" s="476"/>
      <c r="F10" s="476"/>
      <c r="G10" s="476"/>
      <c r="H10" s="476"/>
      <c r="I10" s="476"/>
      <c r="J10" s="476"/>
      <c r="K10" s="476"/>
      <c r="L10" s="476"/>
    </row>
    <row r="11" spans="1:13" s="21" customFormat="1">
      <c r="A11" s="473" t="s">
        <v>574</v>
      </c>
      <c r="B11" s="483" t="s">
        <v>377</v>
      </c>
      <c r="C11" s="477">
        <v>385.740807583476</v>
      </c>
      <c r="D11" s="477">
        <v>5.7551579999999998</v>
      </c>
      <c r="E11" s="476"/>
      <c r="F11" s="476"/>
      <c r="G11" s="476"/>
      <c r="H11" s="476"/>
      <c r="I11" s="476"/>
      <c r="J11" s="476"/>
      <c r="K11" s="476"/>
      <c r="L11" s="476"/>
    </row>
    <row r="12" spans="1:13" s="21" customFormat="1">
      <c r="A12" s="473" t="s">
        <v>575</v>
      </c>
      <c r="B12" s="474" t="s">
        <v>373</v>
      </c>
      <c r="C12" s="477">
        <v>6.4738507056263099</v>
      </c>
      <c r="D12" s="477">
        <v>6.8869E-2</v>
      </c>
      <c r="E12" s="476"/>
      <c r="F12" s="476"/>
      <c r="G12" s="476"/>
      <c r="H12" s="476"/>
      <c r="I12" s="476"/>
      <c r="J12" s="476"/>
      <c r="K12" s="476"/>
      <c r="L12" s="476"/>
    </row>
    <row r="13" spans="1:13" s="21" customFormat="1">
      <c r="A13" s="473" t="s">
        <v>177</v>
      </c>
      <c r="B13" s="481"/>
      <c r="C13" s="477">
        <v>790.60841873095376</v>
      </c>
      <c r="D13" s="477">
        <v>13.791812999999999</v>
      </c>
      <c r="E13" s="476"/>
      <c r="F13" s="476"/>
      <c r="G13" s="476"/>
      <c r="H13" s="476"/>
      <c r="I13" s="476"/>
      <c r="J13" s="476"/>
      <c r="K13" s="476"/>
      <c r="L13" s="476"/>
    </row>
    <row r="14" spans="1:13" s="21" customFormat="1">
      <c r="A14" s="475" t="s">
        <v>120</v>
      </c>
      <c r="B14" s="476"/>
      <c r="C14" s="478">
        <f>C13/366</f>
        <v>2.1601322916146279</v>
      </c>
      <c r="D14" s="478"/>
      <c r="E14" s="478"/>
      <c r="F14" s="476"/>
      <c r="G14" s="476"/>
      <c r="H14" s="476"/>
      <c r="I14" s="476"/>
      <c r="J14" s="476"/>
      <c r="K14" s="476"/>
      <c r="L14" s="476"/>
      <c r="M14" s="476"/>
    </row>
    <row r="15" spans="1:13" s="21" customFormat="1">
      <c r="A15" s="475"/>
      <c r="B15" s="476"/>
      <c r="C15" s="476"/>
      <c r="D15" s="478"/>
      <c r="E15" s="478"/>
      <c r="F15" s="476"/>
      <c r="G15" s="476"/>
      <c r="H15" s="476"/>
      <c r="I15" s="476"/>
      <c r="J15" s="476"/>
      <c r="K15" s="476"/>
      <c r="L15" s="476"/>
      <c r="M15" s="476"/>
    </row>
    <row r="16" spans="1:13" s="21" customFormat="1">
      <c r="A16" s="475"/>
      <c r="B16" s="476"/>
      <c r="C16" s="476"/>
      <c r="D16" s="478"/>
      <c r="E16" s="478"/>
      <c r="F16" s="476"/>
      <c r="G16" s="476"/>
      <c r="H16" s="476"/>
      <c r="I16" s="476"/>
      <c r="J16" s="476"/>
      <c r="K16" s="476"/>
      <c r="L16" s="476"/>
      <c r="M16" s="476"/>
    </row>
    <row r="17" spans="1:13" s="21" customFormat="1">
      <c r="A17" s="475"/>
      <c r="B17" s="476"/>
      <c r="C17" s="476"/>
      <c r="D17" s="478"/>
      <c r="E17" s="478"/>
      <c r="F17" s="476"/>
      <c r="G17" s="476"/>
      <c r="H17" s="476"/>
      <c r="I17" s="476"/>
      <c r="J17" s="476"/>
      <c r="K17" s="476"/>
      <c r="L17" s="476"/>
      <c r="M17" s="476"/>
    </row>
    <row r="18" spans="1:13" s="21" customFormat="1">
      <c r="A18" s="475"/>
      <c r="B18" s="476"/>
      <c r="C18" s="476"/>
      <c r="D18" s="478"/>
      <c r="E18" s="478"/>
      <c r="F18" s="476"/>
      <c r="G18" s="476"/>
      <c r="H18" s="476"/>
      <c r="I18" s="476"/>
      <c r="J18" s="476"/>
      <c r="K18" s="476"/>
      <c r="L18" s="476"/>
      <c r="M18" s="476"/>
    </row>
    <row r="19" spans="1:13" s="21" customFormat="1">
      <c r="A19" s="475"/>
      <c r="B19" s="476"/>
      <c r="C19" s="476"/>
      <c r="D19" s="478"/>
      <c r="E19" s="478"/>
      <c r="F19" s="476"/>
      <c r="G19" s="476"/>
      <c r="H19" s="476"/>
      <c r="I19" s="476"/>
      <c r="J19" s="476"/>
      <c r="K19" s="476"/>
      <c r="L19" s="476"/>
      <c r="M19" s="476"/>
    </row>
    <row r="20" spans="1:13" s="21" customFormat="1">
      <c r="A20" s="475"/>
      <c r="B20" s="476"/>
      <c r="C20" s="476"/>
      <c r="D20" s="478"/>
      <c r="E20" s="478"/>
      <c r="F20" s="476"/>
      <c r="G20" s="476"/>
      <c r="H20" s="476"/>
      <c r="I20" s="476"/>
      <c r="J20" s="476"/>
      <c r="K20" s="476"/>
      <c r="L20" s="476"/>
      <c r="M20" s="476"/>
    </row>
    <row r="21" spans="1:13" s="21" customFormat="1">
      <c r="A21" s="475"/>
      <c r="B21" s="476"/>
      <c r="C21" s="476"/>
      <c r="D21" s="478"/>
      <c r="E21" s="478"/>
      <c r="F21" s="476"/>
      <c r="G21" s="476"/>
      <c r="H21" s="476"/>
      <c r="I21" s="476"/>
      <c r="J21" s="476"/>
      <c r="K21" s="476"/>
      <c r="L21" s="476"/>
      <c r="M21" s="476"/>
    </row>
    <row r="22" spans="1:13" s="21" customFormat="1">
      <c r="A22" s="475"/>
      <c r="B22" s="476"/>
      <c r="C22" s="476"/>
      <c r="D22" s="478"/>
      <c r="E22" s="478"/>
      <c r="F22" s="476"/>
      <c r="G22" s="476"/>
      <c r="H22" s="476"/>
      <c r="I22" s="476"/>
      <c r="J22" s="476"/>
      <c r="K22" s="476"/>
      <c r="L22" s="476"/>
      <c r="M22" s="476"/>
    </row>
    <row r="23" spans="1:13" s="21" customFormat="1">
      <c r="A23" s="475"/>
      <c r="B23" s="476"/>
      <c r="C23" s="476"/>
      <c r="D23" s="478"/>
      <c r="E23" s="478"/>
      <c r="F23" s="476"/>
      <c r="G23" s="476"/>
      <c r="H23" s="476"/>
      <c r="I23" s="476"/>
      <c r="J23" s="476"/>
      <c r="K23" s="476"/>
      <c r="L23" s="476"/>
      <c r="M23" s="476"/>
    </row>
    <row r="24" spans="1:13" s="21" customFormat="1">
      <c r="A24" s="475"/>
      <c r="B24" s="476"/>
      <c r="C24" s="476"/>
      <c r="D24" s="478"/>
      <c r="E24" s="478"/>
      <c r="F24" s="476"/>
      <c r="G24" s="476"/>
      <c r="H24" s="476"/>
      <c r="I24" s="476"/>
      <c r="J24" s="476"/>
      <c r="K24" s="476"/>
      <c r="L24" s="476"/>
      <c r="M24" s="476"/>
    </row>
    <row r="25" spans="1:13" s="21" customFormat="1">
      <c r="A25" s="475"/>
      <c r="B25" s="476"/>
      <c r="C25" s="476"/>
      <c r="D25" s="478"/>
      <c r="E25" s="478"/>
      <c r="F25" s="476"/>
      <c r="G25" s="476"/>
      <c r="H25" s="476"/>
      <c r="I25" s="476"/>
      <c r="J25" s="476"/>
      <c r="K25" s="476"/>
      <c r="L25" s="476"/>
      <c r="M25" s="476"/>
    </row>
    <row r="26" spans="1:13" s="21" customFormat="1">
      <c r="A26" s="475"/>
      <c r="B26" s="476"/>
      <c r="C26" s="476"/>
      <c r="D26" s="478"/>
      <c r="E26" s="478"/>
      <c r="F26" s="476"/>
      <c r="G26" s="476"/>
      <c r="H26" s="476"/>
      <c r="I26" s="476"/>
      <c r="J26" s="476"/>
      <c r="K26" s="476"/>
      <c r="L26" s="476"/>
      <c r="M26" s="476"/>
    </row>
    <row r="27" spans="1:13" s="21" customFormat="1">
      <c r="A27" s="475"/>
      <c r="B27" s="476"/>
      <c r="C27" s="476"/>
      <c r="D27" s="478"/>
      <c r="E27" s="478"/>
      <c r="F27" s="476"/>
      <c r="G27" s="476"/>
      <c r="H27" s="476"/>
      <c r="I27" s="476"/>
      <c r="J27" s="476"/>
      <c r="K27" s="476"/>
      <c r="L27" s="476"/>
      <c r="M27" s="476"/>
    </row>
    <row r="28" spans="1:13" s="21" customFormat="1">
      <c r="A28" s="475"/>
      <c r="B28" s="476"/>
      <c r="C28" s="476"/>
      <c r="D28" s="478"/>
      <c r="E28" s="478"/>
      <c r="F28" s="476"/>
      <c r="G28" s="476"/>
      <c r="H28" s="476"/>
      <c r="I28" s="476"/>
      <c r="J28" s="476"/>
      <c r="K28" s="476"/>
      <c r="L28" s="476"/>
      <c r="M28" s="476"/>
    </row>
    <row r="29" spans="1:13" s="21" customFormat="1">
      <c r="A29" s="475"/>
      <c r="B29" s="476"/>
      <c r="C29" s="476"/>
      <c r="D29" s="478"/>
      <c r="E29" s="478"/>
      <c r="F29" s="476"/>
      <c r="G29" s="476"/>
      <c r="H29" s="476"/>
      <c r="I29" s="476"/>
      <c r="J29" s="476"/>
      <c r="K29" s="476"/>
      <c r="L29" s="476"/>
      <c r="M29" s="476"/>
    </row>
    <row r="30" spans="1:13" s="21" customFormat="1">
      <c r="A30" s="475"/>
      <c r="B30" s="476"/>
      <c r="C30" s="476"/>
      <c r="D30" s="478"/>
      <c r="E30" s="478"/>
      <c r="F30" s="476"/>
      <c r="G30" s="476"/>
      <c r="H30" s="476"/>
      <c r="I30" s="476"/>
      <c r="J30" s="476"/>
      <c r="K30" s="476"/>
      <c r="L30" s="476"/>
      <c r="M30" s="476"/>
    </row>
    <row r="31" spans="1:13" s="21" customFormat="1">
      <c r="A31" s="475"/>
      <c r="B31" s="476"/>
      <c r="C31" s="476"/>
      <c r="D31" s="478"/>
      <c r="E31" s="478"/>
      <c r="F31" s="476"/>
      <c r="G31" s="476"/>
      <c r="H31" s="476"/>
      <c r="I31" s="476"/>
      <c r="J31" s="476"/>
      <c r="K31" s="476"/>
      <c r="L31" s="476"/>
      <c r="M31" s="476"/>
    </row>
    <row r="32" spans="1:13" s="21" customFormat="1">
      <c r="A32" s="475"/>
      <c r="B32" s="476"/>
      <c r="C32" s="476"/>
      <c r="D32" s="478"/>
      <c r="E32" s="478"/>
      <c r="F32" s="476"/>
      <c r="G32" s="476"/>
      <c r="H32" s="476"/>
      <c r="I32" s="476"/>
      <c r="J32" s="476"/>
      <c r="K32" s="476"/>
      <c r="L32" s="476"/>
      <c r="M32" s="476"/>
    </row>
    <row r="33" spans="1:13" s="21" customFormat="1">
      <c r="A33" s="475"/>
      <c r="B33" s="476"/>
      <c r="C33" s="476"/>
      <c r="D33" s="478"/>
      <c r="E33" s="478"/>
      <c r="F33" s="476"/>
      <c r="G33" s="476"/>
      <c r="H33" s="476"/>
      <c r="I33" s="476"/>
      <c r="J33" s="476"/>
      <c r="K33" s="476"/>
      <c r="L33" s="476"/>
      <c r="M33" s="476"/>
    </row>
    <row r="34" spans="1:13" s="21" customFormat="1">
      <c r="A34" s="475"/>
      <c r="B34" s="476"/>
      <c r="C34" s="476"/>
      <c r="D34" s="478"/>
      <c r="E34" s="478"/>
      <c r="F34" s="476"/>
      <c r="G34" s="476"/>
      <c r="H34" s="476"/>
      <c r="I34" s="476"/>
      <c r="J34" s="476"/>
      <c r="K34" s="476"/>
      <c r="L34" s="476"/>
      <c r="M34" s="476"/>
    </row>
    <row r="35" spans="1:13" s="21" customFormat="1">
      <c r="A35" s="475"/>
      <c r="B35" s="476"/>
      <c r="C35" s="476"/>
      <c r="D35" s="478"/>
      <c r="E35" s="478"/>
      <c r="F35" s="476"/>
      <c r="G35" s="476"/>
      <c r="H35" s="476"/>
      <c r="I35" s="476"/>
      <c r="J35" s="476"/>
      <c r="K35" s="476"/>
      <c r="L35" s="476"/>
      <c r="M35" s="476"/>
    </row>
    <row r="36" spans="1:13" s="21" customFormat="1">
      <c r="A36" s="475"/>
      <c r="B36" s="476"/>
      <c r="C36" s="476"/>
      <c r="D36" s="478"/>
      <c r="E36" s="478"/>
      <c r="F36" s="476"/>
      <c r="G36" s="476"/>
      <c r="H36" s="476"/>
      <c r="I36" s="476"/>
      <c r="J36" s="476"/>
      <c r="K36" s="476"/>
      <c r="L36" s="476"/>
      <c r="M36" s="476"/>
    </row>
    <row r="37" spans="1:13" s="21" customFormat="1">
      <c r="A37" s="475"/>
      <c r="B37" s="476"/>
      <c r="C37" s="476"/>
      <c r="D37" s="478"/>
      <c r="E37" s="478"/>
      <c r="F37" s="476"/>
      <c r="G37" s="476"/>
      <c r="H37" s="476"/>
      <c r="I37" s="476"/>
      <c r="J37" s="476"/>
      <c r="K37" s="476"/>
      <c r="L37" s="476"/>
      <c r="M37" s="476"/>
    </row>
    <row r="38" spans="1:13" s="21" customFormat="1">
      <c r="A38" s="475"/>
      <c r="B38" s="476"/>
      <c r="C38" s="476"/>
      <c r="D38" s="478"/>
      <c r="E38" s="478"/>
      <c r="F38" s="476"/>
      <c r="G38" s="476"/>
      <c r="H38" s="476"/>
      <c r="I38" s="476"/>
      <c r="J38" s="476"/>
      <c r="K38" s="476"/>
      <c r="L38" s="476"/>
      <c r="M38" s="476"/>
    </row>
    <row r="39" spans="1:13" s="21" customFormat="1">
      <c r="A39" s="471"/>
      <c r="B39" s="472"/>
      <c r="C39" s="472"/>
      <c r="D39" s="472"/>
      <c r="E39" s="472"/>
      <c r="F39" s="472"/>
      <c r="G39" s="472"/>
      <c r="H39" s="472"/>
      <c r="I39" s="472"/>
      <c r="J39" s="472"/>
      <c r="K39" s="472"/>
      <c r="L39" s="472"/>
      <c r="M39" s="472"/>
    </row>
    <row r="40" spans="1:13" s="21" customFormat="1" ht="44.25" customHeight="1">
      <c r="A40" s="538" t="s">
        <v>577</v>
      </c>
      <c r="B40" s="538"/>
      <c r="C40" s="538"/>
      <c r="D40" s="538"/>
      <c r="E40" s="538"/>
      <c r="F40" s="538"/>
      <c r="G40" s="538"/>
      <c r="H40" s="538"/>
      <c r="I40" s="538"/>
      <c r="J40" s="484"/>
      <c r="K40" s="484"/>
      <c r="L40" s="484"/>
      <c r="M40" s="484"/>
    </row>
    <row r="41" spans="1:13" s="21" customFormat="1" ht="11.25" customHeight="1">
      <c r="A41" s="350"/>
      <c r="B41" s="351"/>
      <c r="C41" s="351"/>
      <c r="D41" s="351"/>
      <c r="E41" s="351"/>
      <c r="F41" s="351"/>
      <c r="G41" s="351"/>
      <c r="H41" s="351"/>
      <c r="I41" s="351"/>
      <c r="J41" s="351"/>
      <c r="K41" s="351"/>
      <c r="L41" s="351"/>
      <c r="M41" s="351"/>
    </row>
    <row r="42" spans="1:13">
      <c r="A42" s="12" t="s">
        <v>501</v>
      </c>
      <c r="B42" s="12"/>
      <c r="C42" s="11"/>
      <c r="D42" s="47"/>
      <c r="E42" s="12"/>
    </row>
    <row r="43" spans="1:13">
      <c r="A43" s="12"/>
      <c r="B43" s="12"/>
      <c r="C43" s="11"/>
      <c r="D43" s="47"/>
      <c r="E43" s="12"/>
    </row>
    <row r="44" spans="1:13">
      <c r="A44" s="542" t="s">
        <v>26</v>
      </c>
      <c r="B44" s="543" t="s">
        <v>382</v>
      </c>
      <c r="C44" s="543"/>
      <c r="D44" s="543"/>
      <c r="E44" s="543"/>
      <c r="F44" s="543"/>
      <c r="G44" s="543"/>
      <c r="H44" s="543" t="s">
        <v>380</v>
      </c>
      <c r="I44" s="543"/>
      <c r="J44" s="543"/>
      <c r="K44" s="543"/>
      <c r="L44" s="543"/>
      <c r="M44" s="543"/>
    </row>
    <row r="45" spans="1:13">
      <c r="A45" s="542"/>
      <c r="B45" s="426" t="s">
        <v>571</v>
      </c>
      <c r="C45" s="330" t="s">
        <v>378</v>
      </c>
      <c r="D45" s="330" t="s">
        <v>372</v>
      </c>
      <c r="E45" s="330" t="s">
        <v>376</v>
      </c>
      <c r="F45" s="330" t="s">
        <v>377</v>
      </c>
      <c r="G45" s="330" t="s">
        <v>373</v>
      </c>
      <c r="H45" s="426" t="s">
        <v>571</v>
      </c>
      <c r="I45" s="330" t="s">
        <v>378</v>
      </c>
      <c r="J45" s="330" t="s">
        <v>372</v>
      </c>
      <c r="K45" s="330" t="s">
        <v>376</v>
      </c>
      <c r="L45" s="330" t="s">
        <v>377</v>
      </c>
      <c r="M45" s="330" t="s">
        <v>373</v>
      </c>
    </row>
    <row r="46" spans="1:13">
      <c r="A46" s="137" t="s">
        <v>459</v>
      </c>
      <c r="B46" s="9">
        <v>179269</v>
      </c>
      <c r="C46" s="9">
        <v>10051</v>
      </c>
      <c r="D46" s="9">
        <v>42236</v>
      </c>
      <c r="E46" s="9">
        <v>417039</v>
      </c>
      <c r="F46" s="9">
        <v>695360</v>
      </c>
      <c r="G46" s="9">
        <v>8054</v>
      </c>
      <c r="H46" s="3">
        <v>1863.7</v>
      </c>
      <c r="I46" s="3">
        <v>253.14</v>
      </c>
      <c r="J46" s="3">
        <v>7.61</v>
      </c>
      <c r="K46" s="3">
        <v>23037.53</v>
      </c>
      <c r="L46" s="3">
        <v>28279.1</v>
      </c>
      <c r="M46" s="3">
        <v>242.18</v>
      </c>
    </row>
    <row r="47" spans="1:13">
      <c r="A47" s="137" t="s">
        <v>460</v>
      </c>
      <c r="B47" s="9">
        <v>155106</v>
      </c>
      <c r="C47" s="9"/>
      <c r="D47" s="9">
        <v>42932</v>
      </c>
      <c r="E47" s="9">
        <v>409039</v>
      </c>
      <c r="F47" s="9">
        <v>721979</v>
      </c>
      <c r="G47" s="9">
        <v>5502</v>
      </c>
      <c r="H47" s="3">
        <v>1561.3000000000002</v>
      </c>
      <c r="I47" s="3"/>
      <c r="J47" s="3">
        <v>7.73</v>
      </c>
      <c r="K47" s="3">
        <v>20643.95</v>
      </c>
      <c r="L47" s="3">
        <v>28229.5</v>
      </c>
      <c r="M47" s="3">
        <v>172.62</v>
      </c>
    </row>
    <row r="48" spans="1:13">
      <c r="A48" s="137" t="s">
        <v>461</v>
      </c>
      <c r="B48" s="9">
        <v>139907</v>
      </c>
      <c r="C48" s="9"/>
      <c r="D48" s="9">
        <v>43487</v>
      </c>
      <c r="E48" s="9">
        <v>1353686</v>
      </c>
      <c r="F48" s="9">
        <v>2500089</v>
      </c>
      <c r="G48" s="9">
        <v>5742</v>
      </c>
      <c r="H48" s="3">
        <v>1227.8900000000001</v>
      </c>
      <c r="I48" s="3"/>
      <c r="J48" s="3">
        <v>7.81</v>
      </c>
      <c r="K48" s="3">
        <v>29529.48</v>
      </c>
      <c r="L48" s="3">
        <v>39746.370000000003</v>
      </c>
      <c r="M48" s="3">
        <v>178.39</v>
      </c>
    </row>
    <row r="49" spans="1:13">
      <c r="A49" s="137" t="s">
        <v>462</v>
      </c>
      <c r="B49" s="9">
        <v>141613</v>
      </c>
      <c r="C49" s="9"/>
      <c r="D49" s="9">
        <v>51782</v>
      </c>
      <c r="E49" s="9">
        <v>1638872</v>
      </c>
      <c r="F49" s="9">
        <v>2734564</v>
      </c>
      <c r="G49" s="9">
        <v>7437</v>
      </c>
      <c r="H49" s="3">
        <v>885.67</v>
      </c>
      <c r="I49" s="3"/>
      <c r="J49" s="3">
        <v>9.32</v>
      </c>
      <c r="K49" s="3">
        <v>29645.57</v>
      </c>
      <c r="L49" s="3">
        <v>33921.550000000003</v>
      </c>
      <c r="M49" s="3">
        <v>224.82</v>
      </c>
    </row>
    <row r="50" spans="1:13">
      <c r="A50" s="137" t="s">
        <v>463</v>
      </c>
      <c r="B50" s="9">
        <v>132936</v>
      </c>
      <c r="C50" s="9"/>
      <c r="D50" s="9">
        <v>45417</v>
      </c>
      <c r="E50" s="9">
        <v>1679227</v>
      </c>
      <c r="F50" s="9">
        <v>3005441</v>
      </c>
      <c r="G50" s="9">
        <v>7780</v>
      </c>
      <c r="H50" s="3">
        <v>843.31000000000006</v>
      </c>
      <c r="I50" s="3"/>
      <c r="J50" s="3">
        <v>8.17</v>
      </c>
      <c r="K50" s="3">
        <v>29600.080000000002</v>
      </c>
      <c r="L50" s="3">
        <v>36700.83</v>
      </c>
      <c r="M50" s="3">
        <v>234.87</v>
      </c>
    </row>
    <row r="51" spans="1:13">
      <c r="A51" s="137" t="s">
        <v>464</v>
      </c>
      <c r="B51" s="9">
        <v>147307</v>
      </c>
      <c r="C51" s="9"/>
      <c r="D51" s="9">
        <v>43688</v>
      </c>
      <c r="E51" s="9">
        <v>1898592</v>
      </c>
      <c r="F51" s="9">
        <v>3501020</v>
      </c>
      <c r="G51" s="9">
        <v>8377</v>
      </c>
      <c r="H51" s="3">
        <v>937.12</v>
      </c>
      <c r="I51" s="3"/>
      <c r="J51" s="3">
        <v>7.87</v>
      </c>
      <c r="K51" s="3">
        <v>32712.36</v>
      </c>
      <c r="L51" s="3">
        <v>43357.7</v>
      </c>
      <c r="M51" s="3">
        <v>254.26</v>
      </c>
    </row>
    <row r="52" spans="1:13">
      <c r="A52" s="137" t="s">
        <v>465</v>
      </c>
      <c r="B52" s="9">
        <v>157309</v>
      </c>
      <c r="C52" s="9"/>
      <c r="D52" s="9">
        <v>52271</v>
      </c>
      <c r="E52" s="9">
        <v>2075662</v>
      </c>
      <c r="F52" s="9">
        <v>3635964</v>
      </c>
      <c r="G52" s="9">
        <v>8191</v>
      </c>
      <c r="H52" s="3">
        <v>1329.72</v>
      </c>
      <c r="I52" s="3"/>
      <c r="J52" s="3">
        <v>9.4700000000000006</v>
      </c>
      <c r="K52" s="3">
        <v>32687.31</v>
      </c>
      <c r="L52" s="3">
        <v>43898.57</v>
      </c>
      <c r="M52" s="3">
        <v>247.83</v>
      </c>
    </row>
    <row r="53" spans="1:13">
      <c r="A53" s="137" t="s">
        <v>466</v>
      </c>
      <c r="B53" s="9">
        <v>161556</v>
      </c>
      <c r="C53" s="9"/>
      <c r="D53" s="9">
        <v>48855</v>
      </c>
      <c r="E53" s="9">
        <v>2153931</v>
      </c>
      <c r="F53" s="9">
        <v>3749173</v>
      </c>
      <c r="G53" s="9">
        <v>8455</v>
      </c>
      <c r="H53" s="3">
        <v>1388.26</v>
      </c>
      <c r="I53" s="3"/>
      <c r="J53" s="3">
        <v>8.92</v>
      </c>
      <c r="K53" s="3">
        <v>37547.879999999997</v>
      </c>
      <c r="L53" s="3">
        <v>46211.35</v>
      </c>
      <c r="M53" s="3">
        <v>259.17</v>
      </c>
    </row>
    <row r="54" spans="1:13">
      <c r="A54" s="137" t="s">
        <v>467</v>
      </c>
      <c r="B54" s="9">
        <v>161594</v>
      </c>
      <c r="C54" s="9"/>
      <c r="D54" s="9">
        <v>50269</v>
      </c>
      <c r="E54" s="9">
        <v>2349080</v>
      </c>
      <c r="F54" s="9">
        <v>7841641</v>
      </c>
      <c r="G54" s="9">
        <v>5547</v>
      </c>
      <c r="H54" s="3">
        <v>1333</v>
      </c>
      <c r="I54" s="3"/>
      <c r="J54" s="3">
        <v>9.11</v>
      </c>
      <c r="K54" s="3">
        <v>34327.160000000003</v>
      </c>
      <c r="L54" s="3">
        <v>42864.09</v>
      </c>
      <c r="M54" s="3">
        <v>169.85</v>
      </c>
    </row>
    <row r="55" spans="1:13">
      <c r="A55" s="137" t="s">
        <v>468</v>
      </c>
      <c r="B55" s="9">
        <v>153062</v>
      </c>
      <c r="C55" s="9">
        <v>7</v>
      </c>
      <c r="D55" s="9">
        <v>53742</v>
      </c>
      <c r="E55" s="9">
        <v>2412552</v>
      </c>
      <c r="F55" s="9">
        <v>4663515</v>
      </c>
      <c r="G55" s="9">
        <v>8341</v>
      </c>
      <c r="H55" s="3">
        <v>1331.18</v>
      </c>
      <c r="I55" s="3">
        <v>0</v>
      </c>
      <c r="J55" s="3">
        <v>9.74</v>
      </c>
      <c r="K55" s="3">
        <v>34319.089999999997</v>
      </c>
      <c r="L55" s="3">
        <v>41178.9</v>
      </c>
      <c r="M55" s="3">
        <v>254.81</v>
      </c>
    </row>
    <row r="56" spans="1:13">
      <c r="A56" s="137" t="s">
        <v>469</v>
      </c>
      <c r="B56" s="9">
        <v>181723</v>
      </c>
      <c r="C56" s="9"/>
      <c r="D56" s="9">
        <v>52243</v>
      </c>
      <c r="E56" s="9">
        <v>2305971</v>
      </c>
      <c r="F56" s="9">
        <v>3482536</v>
      </c>
      <c r="G56" s="9">
        <v>5905</v>
      </c>
      <c r="H56" s="3">
        <v>1452.68</v>
      </c>
      <c r="I56" s="3"/>
      <c r="J56" s="3">
        <v>9.44</v>
      </c>
      <c r="K56" s="3">
        <v>33279.58</v>
      </c>
      <c r="L56" s="3">
        <v>40244.31</v>
      </c>
      <c r="M56" s="3">
        <v>175.69</v>
      </c>
    </row>
    <row r="57" spans="1:13">
      <c r="A57" s="137" t="s">
        <v>470</v>
      </c>
      <c r="B57" s="9">
        <v>155156</v>
      </c>
      <c r="C57" s="9"/>
      <c r="D57" s="9">
        <v>49412</v>
      </c>
      <c r="E57" s="9">
        <v>3248111</v>
      </c>
      <c r="F57" s="9">
        <v>4946069</v>
      </c>
      <c r="G57" s="9">
        <v>7099</v>
      </c>
      <c r="H57" s="3">
        <v>1393.85</v>
      </c>
      <c r="I57" s="3"/>
      <c r="J57" s="3">
        <v>8.93</v>
      </c>
      <c r="K57" s="3">
        <v>32585.3</v>
      </c>
      <c r="L57" s="3">
        <v>40749.199999999997</v>
      </c>
      <c r="M57" s="3">
        <v>214.69</v>
      </c>
    </row>
    <row r="58" spans="1:13">
      <c r="A58" s="249" t="s">
        <v>475</v>
      </c>
      <c r="B58" s="9">
        <f>SUM(B46:B57)</f>
        <v>1866538</v>
      </c>
      <c r="C58" s="9">
        <f t="shared" ref="C58:G58" si="0">SUM(C46:C57)</f>
        <v>10058</v>
      </c>
      <c r="D58" s="9">
        <f t="shared" si="0"/>
        <v>576334</v>
      </c>
      <c r="E58" s="9">
        <f t="shared" si="0"/>
        <v>21941762</v>
      </c>
      <c r="F58" s="9">
        <f t="shared" si="0"/>
        <v>41477351</v>
      </c>
      <c r="G58" s="9">
        <f t="shared" si="0"/>
        <v>86430</v>
      </c>
      <c r="H58" s="3">
        <f>SUM(H46:H57)</f>
        <v>15547.680000000002</v>
      </c>
      <c r="I58" s="3">
        <f t="shared" ref="I58:M58" si="1">SUM(I46:I57)</f>
        <v>253.14</v>
      </c>
      <c r="J58" s="3">
        <f t="shared" si="1"/>
        <v>104.11999999999998</v>
      </c>
      <c r="K58" s="3">
        <f t="shared" si="1"/>
        <v>369915.28999999992</v>
      </c>
      <c r="L58" s="3">
        <f t="shared" si="1"/>
        <v>465381.47</v>
      </c>
      <c r="M58" s="3">
        <f t="shared" si="1"/>
        <v>2629.1800000000003</v>
      </c>
    </row>
    <row r="59" spans="1:13">
      <c r="A59" s="332"/>
      <c r="B59" s="12"/>
      <c r="C59" s="11"/>
      <c r="D59" s="47"/>
      <c r="E59" s="12"/>
      <c r="F59" s="12"/>
      <c r="G59" s="12"/>
      <c r="H59" s="12"/>
      <c r="I59" s="12"/>
      <c r="J59" s="12"/>
      <c r="K59" s="12"/>
      <c r="L59" s="12"/>
      <c r="M59" s="12"/>
    </row>
    <row r="60" spans="1:13">
      <c r="A60" s="12"/>
      <c r="B60" s="12"/>
      <c r="C60" s="11"/>
      <c r="D60" s="47"/>
      <c r="E60" s="12"/>
    </row>
    <row r="61" spans="1:13" s="128" customFormat="1" ht="38.25">
      <c r="A61" s="231" t="s">
        <v>374</v>
      </c>
      <c r="B61" s="231" t="s">
        <v>379</v>
      </c>
      <c r="C61" s="161" t="s">
        <v>381</v>
      </c>
      <c r="D61" s="331" t="s">
        <v>371</v>
      </c>
      <c r="E61" s="153" t="s">
        <v>599</v>
      </c>
      <c r="F61" s="153" t="s">
        <v>504</v>
      </c>
    </row>
    <row r="62" spans="1:13">
      <c r="A62" s="64" t="s">
        <v>571</v>
      </c>
      <c r="B62" s="2">
        <v>11</v>
      </c>
      <c r="C62" s="9">
        <f>B58</f>
        <v>1866538</v>
      </c>
      <c r="D62" s="3">
        <f>H58</f>
        <v>15547.680000000002</v>
      </c>
      <c r="E62" s="2">
        <v>103</v>
      </c>
      <c r="F62" s="2"/>
    </row>
    <row r="63" spans="1:13">
      <c r="A63" s="2" t="s">
        <v>378</v>
      </c>
      <c r="B63" s="2">
        <v>11</v>
      </c>
      <c r="C63" s="9">
        <f>C58</f>
        <v>10058</v>
      </c>
      <c r="D63" s="3">
        <f>I58</f>
        <v>253.14</v>
      </c>
      <c r="E63" s="2">
        <v>24</v>
      </c>
      <c r="F63" s="2"/>
    </row>
    <row r="64" spans="1:13">
      <c r="A64" s="2" t="s">
        <v>372</v>
      </c>
      <c r="B64" s="2">
        <v>4</v>
      </c>
      <c r="C64" s="9">
        <f>D58</f>
        <v>576334</v>
      </c>
      <c r="D64" s="3">
        <f>J58</f>
        <v>104.11999999999998</v>
      </c>
      <c r="E64" s="2">
        <v>38</v>
      </c>
      <c r="F64" s="2"/>
    </row>
    <row r="65" spans="1:6">
      <c r="A65" s="2" t="s">
        <v>376</v>
      </c>
      <c r="B65" s="2">
        <v>84</v>
      </c>
      <c r="C65" s="9">
        <f>E58</f>
        <v>21941762</v>
      </c>
      <c r="D65" s="3">
        <f>K58</f>
        <v>369915.28999999992</v>
      </c>
      <c r="E65" s="2">
        <v>299</v>
      </c>
      <c r="F65" s="9">
        <f>518236-E65</f>
        <v>517937</v>
      </c>
    </row>
    <row r="66" spans="1:6">
      <c r="A66" s="2" t="s">
        <v>377</v>
      </c>
      <c r="B66" s="2">
        <v>80</v>
      </c>
      <c r="C66" s="9">
        <f>F58</f>
        <v>41477351</v>
      </c>
      <c r="D66" s="3">
        <f>L58</f>
        <v>465381.47</v>
      </c>
      <c r="E66" s="2">
        <v>394</v>
      </c>
      <c r="F66" s="9">
        <f>633817-E66</f>
        <v>633423</v>
      </c>
    </row>
    <row r="67" spans="1:6">
      <c r="A67" s="2" t="s">
        <v>373</v>
      </c>
      <c r="B67" s="2">
        <v>7</v>
      </c>
      <c r="C67" s="9">
        <f>G58</f>
        <v>86430</v>
      </c>
      <c r="D67" s="3">
        <f>M58</f>
        <v>2629.1800000000003</v>
      </c>
      <c r="E67" s="2">
        <v>21</v>
      </c>
      <c r="F67" s="2"/>
    </row>
    <row r="68" spans="1:6">
      <c r="A68" s="346" t="s">
        <v>375</v>
      </c>
      <c r="B68" s="2">
        <f>SUM(B62:B67)</f>
        <v>197</v>
      </c>
      <c r="C68" s="9">
        <f>SUM(C62:C67)</f>
        <v>65958473</v>
      </c>
      <c r="D68" s="3">
        <f>SUM(D62:D67)</f>
        <v>853830.88</v>
      </c>
      <c r="E68" s="9">
        <f>SUM(E62:E67)</f>
        <v>879</v>
      </c>
      <c r="F68" s="9">
        <f>SUM(F62:F67)</f>
        <v>1151360</v>
      </c>
    </row>
    <row r="69" spans="1:6">
      <c r="A69" s="334" t="s">
        <v>502</v>
      </c>
    </row>
    <row r="70" spans="1:6">
      <c r="A70" s="334" t="s">
        <v>503</v>
      </c>
    </row>
    <row r="71" spans="1:6">
      <c r="A71" s="42" t="s">
        <v>505</v>
      </c>
    </row>
  </sheetData>
  <mergeCells count="5">
    <mergeCell ref="A44:A45"/>
    <mergeCell ref="B44:G44"/>
    <mergeCell ref="H44:M44"/>
    <mergeCell ref="A1:I1"/>
    <mergeCell ref="A40:I40"/>
  </mergeCells>
  <printOptions horizontalCentered="1"/>
  <pageMargins left="0.75" right="0.75" top="1" bottom="1" header="0.5" footer="0.5"/>
  <pageSetup scale="75" orientation="landscape" r:id="rId1"/>
  <headerFooter alignWithMargins="0">
    <oddHeader>&amp;R&amp;F
&amp;A</oddHeader>
    <oddFooter>&amp;RFebruary 2013</oddFooter>
  </headerFooter>
  <rowBreaks count="1" manualBreakCount="1">
    <brk id="70" max="16383" man="1"/>
  </rowBreaks>
  <drawing r:id="rId2"/>
</worksheet>
</file>

<file path=xl/worksheets/sheet12.xml><?xml version="1.0" encoding="utf-8"?>
<worksheet xmlns="http://schemas.openxmlformats.org/spreadsheetml/2006/main" xmlns:r="http://schemas.openxmlformats.org/officeDocument/2006/relationships">
  <sheetPr codeName="Sheet10"/>
  <dimension ref="A1:AJ31"/>
  <sheetViews>
    <sheetView zoomScaleNormal="100" workbookViewId="0">
      <selection activeCell="A29" sqref="A29:A30"/>
    </sheetView>
  </sheetViews>
  <sheetFormatPr defaultColWidth="11.42578125" defaultRowHeight="27.95" customHeight="1"/>
  <cols>
    <col min="1" max="1" width="11.42578125" style="128"/>
    <col min="2" max="2" width="27.42578125" style="128" customWidth="1"/>
    <col min="3" max="3" width="11.7109375" style="128" customWidth="1"/>
    <col min="4" max="5" width="11.42578125" style="128"/>
    <col min="6" max="6" width="27.42578125" style="128" customWidth="1"/>
    <col min="7" max="7" width="11.7109375" style="128" customWidth="1"/>
    <col min="8" max="16384" width="11.42578125" style="128"/>
  </cols>
  <sheetData>
    <row r="1" spans="1:36" s="125" customFormat="1" ht="27.95" customHeight="1">
      <c r="A1" s="502" t="s">
        <v>242</v>
      </c>
      <c r="B1" s="502"/>
      <c r="C1" s="502"/>
      <c r="D1" s="502"/>
      <c r="E1" s="134"/>
      <c r="F1" s="134"/>
      <c r="G1" s="134"/>
      <c r="H1" s="134"/>
      <c r="I1" s="134"/>
      <c r="J1" s="134"/>
      <c r="K1" s="134"/>
      <c r="L1" s="134"/>
      <c r="M1" s="134"/>
      <c r="N1" s="134"/>
      <c r="O1" s="134"/>
      <c r="P1" s="134"/>
      <c r="Q1" s="134"/>
      <c r="R1" s="152"/>
      <c r="S1" s="134"/>
      <c r="T1" s="134"/>
      <c r="U1" s="134"/>
      <c r="V1" s="152"/>
      <c r="W1" s="134"/>
      <c r="X1" s="134"/>
      <c r="Y1" s="134"/>
      <c r="Z1" s="152"/>
      <c r="AA1" s="128"/>
      <c r="AB1" s="128"/>
      <c r="AC1" s="128"/>
      <c r="AD1" s="128"/>
      <c r="AE1" s="128"/>
      <c r="AF1" s="128"/>
      <c r="AG1" s="128"/>
      <c r="AH1" s="128"/>
      <c r="AI1" s="128"/>
      <c r="AJ1" s="128"/>
    </row>
    <row r="2" spans="1:36" s="125" customFormat="1" ht="15">
      <c r="A2" s="389" t="s">
        <v>476</v>
      </c>
      <c r="B2" s="455"/>
      <c r="C2" s="455"/>
      <c r="D2" s="455"/>
      <c r="E2" s="134"/>
      <c r="F2" s="134"/>
      <c r="G2" s="134"/>
      <c r="H2" s="134"/>
      <c r="I2" s="134"/>
      <c r="J2" s="134"/>
      <c r="K2" s="134"/>
      <c r="L2" s="134"/>
      <c r="M2" s="134"/>
      <c r="N2" s="134"/>
      <c r="O2" s="134"/>
      <c r="P2" s="134"/>
      <c r="Q2" s="134"/>
      <c r="R2" s="152"/>
      <c r="S2" s="134"/>
      <c r="T2" s="134"/>
      <c r="U2" s="134"/>
      <c r="V2" s="152"/>
      <c r="W2" s="134"/>
      <c r="X2" s="134"/>
      <c r="Y2" s="134"/>
      <c r="Z2" s="152"/>
      <c r="AA2" s="128"/>
      <c r="AB2" s="128"/>
      <c r="AC2" s="128"/>
      <c r="AD2" s="128"/>
      <c r="AE2" s="128"/>
      <c r="AF2" s="128"/>
      <c r="AG2" s="128"/>
      <c r="AH2" s="128"/>
      <c r="AI2" s="128"/>
      <c r="AJ2" s="128"/>
    </row>
    <row r="3" spans="1:36" s="125" customFormat="1" ht="27.95" customHeight="1">
      <c r="A3" s="163"/>
      <c r="B3" s="128"/>
      <c r="C3" s="134"/>
      <c r="D3" s="134"/>
      <c r="E3" s="134"/>
      <c r="F3" s="134"/>
      <c r="G3" s="134"/>
      <c r="H3" s="134"/>
      <c r="I3" s="134"/>
      <c r="J3" s="134"/>
      <c r="K3" s="134"/>
      <c r="L3" s="134"/>
      <c r="M3" s="134"/>
      <c r="N3" s="134"/>
      <c r="O3" s="134"/>
      <c r="P3" s="134"/>
      <c r="Q3" s="134"/>
      <c r="R3" s="152"/>
      <c r="S3" s="134"/>
      <c r="T3" s="134"/>
      <c r="U3" s="134"/>
      <c r="V3" s="152"/>
      <c r="W3" s="134"/>
      <c r="X3" s="134"/>
      <c r="Y3" s="134"/>
      <c r="Z3" s="152"/>
      <c r="AA3" s="128"/>
      <c r="AB3" s="128"/>
      <c r="AC3" s="128"/>
      <c r="AD3" s="128"/>
      <c r="AE3" s="128"/>
      <c r="AF3" s="128"/>
      <c r="AG3" s="128"/>
      <c r="AH3" s="128"/>
      <c r="AI3" s="128"/>
      <c r="AJ3" s="128"/>
    </row>
    <row r="4" spans="1:36" s="125" customFormat="1" ht="14.1" customHeight="1">
      <c r="A4" s="544" t="s">
        <v>250</v>
      </c>
      <c r="B4" s="544"/>
      <c r="C4" s="544"/>
      <c r="D4" s="278"/>
      <c r="E4" s="545" t="s">
        <v>251</v>
      </c>
      <c r="F4" s="546"/>
      <c r="G4" s="547"/>
      <c r="H4" s="134"/>
      <c r="I4" s="134"/>
      <c r="J4" s="134"/>
      <c r="K4" s="134"/>
      <c r="L4" s="134"/>
      <c r="M4" s="134"/>
      <c r="N4" s="134"/>
      <c r="O4" s="134"/>
      <c r="P4" s="134"/>
      <c r="Q4" s="134"/>
      <c r="R4" s="152"/>
      <c r="S4" s="134"/>
      <c r="T4" s="134"/>
      <c r="U4" s="134"/>
      <c r="V4" s="152"/>
      <c r="W4" s="134"/>
      <c r="X4" s="134"/>
      <c r="Y4" s="134"/>
      <c r="Z4" s="152"/>
      <c r="AA4" s="128"/>
      <c r="AB4" s="128"/>
      <c r="AC4" s="128"/>
      <c r="AD4" s="128"/>
      <c r="AE4" s="128"/>
      <c r="AF4" s="128"/>
      <c r="AG4" s="128"/>
      <c r="AH4" s="128"/>
      <c r="AI4" s="128"/>
      <c r="AJ4" s="128"/>
    </row>
    <row r="5" spans="1:36" s="194" customFormat="1" ht="14.1" customHeight="1">
      <c r="A5" s="321" t="s">
        <v>404</v>
      </c>
      <c r="B5" s="321" t="s">
        <v>44</v>
      </c>
      <c r="C5" s="321" t="s">
        <v>214</v>
      </c>
      <c r="D5" s="456"/>
      <c r="E5" s="321" t="s">
        <v>404</v>
      </c>
      <c r="F5" s="329" t="s">
        <v>45</v>
      </c>
      <c r="G5" s="329" t="s">
        <v>105</v>
      </c>
      <c r="H5" s="192"/>
      <c r="I5" s="192"/>
      <c r="J5" s="192"/>
      <c r="K5" s="192"/>
      <c r="L5" s="192"/>
      <c r="M5" s="192"/>
      <c r="N5" s="192"/>
      <c r="O5" s="192"/>
      <c r="P5" s="192"/>
      <c r="Q5" s="192"/>
      <c r="R5" s="457"/>
      <c r="S5" s="192"/>
      <c r="T5" s="192"/>
      <c r="U5" s="192"/>
      <c r="V5" s="457"/>
      <c r="W5" s="192"/>
      <c r="X5" s="192"/>
      <c r="Y5" s="192"/>
      <c r="Z5" s="457"/>
      <c r="AA5" s="454"/>
      <c r="AB5" s="454"/>
      <c r="AC5" s="454"/>
      <c r="AD5" s="454"/>
      <c r="AE5" s="454"/>
      <c r="AF5" s="454"/>
      <c r="AG5" s="454"/>
      <c r="AH5" s="454"/>
      <c r="AI5" s="454"/>
      <c r="AJ5" s="454"/>
    </row>
    <row r="6" spans="1:36" s="125" customFormat="1" ht="14.1" customHeight="1">
      <c r="A6" s="249">
        <v>1</v>
      </c>
      <c r="B6" s="349" t="s">
        <v>519</v>
      </c>
      <c r="C6" s="458">
        <v>3150341.01</v>
      </c>
      <c r="D6" s="459"/>
      <c r="E6" s="460">
        <v>1</v>
      </c>
      <c r="F6" s="461" t="s">
        <v>519</v>
      </c>
      <c r="G6" s="461">
        <v>272259607</v>
      </c>
      <c r="H6" s="170"/>
      <c r="I6" s="134"/>
      <c r="J6" s="134"/>
      <c r="K6" s="134"/>
      <c r="L6" s="134"/>
      <c r="M6" s="134"/>
      <c r="N6" s="134"/>
      <c r="O6" s="134"/>
      <c r="P6" s="134"/>
      <c r="Q6" s="134"/>
      <c r="R6" s="152"/>
      <c r="S6" s="134"/>
      <c r="T6" s="134"/>
      <c r="U6" s="134"/>
      <c r="V6" s="152"/>
      <c r="W6" s="134"/>
      <c r="X6" s="134"/>
      <c r="Y6" s="134"/>
      <c r="Z6" s="152"/>
      <c r="AA6" s="134"/>
      <c r="AB6" s="134"/>
      <c r="AC6" s="134"/>
      <c r="AD6" s="134"/>
      <c r="AE6" s="134"/>
      <c r="AF6" s="134"/>
      <c r="AG6" s="134"/>
      <c r="AH6" s="134"/>
      <c r="AI6" s="134"/>
      <c r="AJ6" s="134"/>
    </row>
    <row r="7" spans="1:36" s="125" customFormat="1" ht="14.1" customHeight="1">
      <c r="A7" s="249">
        <v>2</v>
      </c>
      <c r="B7" s="349" t="s">
        <v>520</v>
      </c>
      <c r="C7" s="458">
        <v>366819.9</v>
      </c>
      <c r="D7" s="459"/>
      <c r="E7" s="460">
        <v>2</v>
      </c>
      <c r="F7" s="461" t="s">
        <v>520</v>
      </c>
      <c r="G7" s="461">
        <v>47267742</v>
      </c>
      <c r="H7" s="170"/>
      <c r="I7" s="134"/>
      <c r="J7" s="134"/>
      <c r="K7" s="134"/>
      <c r="L7" s="134"/>
      <c r="M7" s="134"/>
      <c r="N7" s="134"/>
      <c r="O7" s="134"/>
      <c r="P7" s="134"/>
      <c r="Q7" s="134"/>
      <c r="R7" s="152"/>
      <c r="S7" s="134"/>
      <c r="T7" s="134"/>
      <c r="U7" s="134"/>
      <c r="V7" s="152"/>
      <c r="W7" s="134"/>
      <c r="X7" s="134"/>
      <c r="Y7" s="134"/>
      <c r="Z7" s="152"/>
      <c r="AA7" s="134"/>
      <c r="AB7" s="134"/>
      <c r="AC7" s="134"/>
      <c r="AD7" s="134"/>
      <c r="AE7" s="134"/>
      <c r="AF7" s="134"/>
      <c r="AG7" s="134"/>
      <c r="AH7" s="134"/>
      <c r="AI7" s="134"/>
      <c r="AJ7" s="134"/>
    </row>
    <row r="8" spans="1:36" s="125" customFormat="1" ht="14.1" customHeight="1">
      <c r="A8" s="249">
        <v>3</v>
      </c>
      <c r="B8" s="349" t="s">
        <v>521</v>
      </c>
      <c r="C8" s="458">
        <v>272329.05</v>
      </c>
      <c r="D8" s="459"/>
      <c r="E8" s="460">
        <v>3</v>
      </c>
      <c r="F8" s="461" t="s">
        <v>522</v>
      </c>
      <c r="G8" s="461">
        <v>30739527</v>
      </c>
      <c r="H8" s="170"/>
      <c r="I8" s="134"/>
      <c r="J8" s="134"/>
      <c r="K8" s="134"/>
      <c r="L8" s="134"/>
      <c r="M8" s="134"/>
      <c r="N8" s="134"/>
      <c r="O8" s="134"/>
      <c r="P8" s="134"/>
      <c r="Q8" s="134"/>
      <c r="R8" s="152"/>
      <c r="S8" s="134"/>
      <c r="T8" s="134"/>
      <c r="U8" s="134"/>
      <c r="V8" s="152"/>
      <c r="W8" s="134"/>
      <c r="X8" s="134"/>
      <c r="Y8" s="134"/>
      <c r="Z8" s="152"/>
      <c r="AA8" s="134"/>
      <c r="AB8" s="134"/>
      <c r="AC8" s="134"/>
      <c r="AD8" s="134"/>
      <c r="AE8" s="134"/>
      <c r="AF8" s="134"/>
      <c r="AG8" s="134"/>
      <c r="AH8" s="134"/>
      <c r="AI8" s="134"/>
      <c r="AJ8" s="134"/>
    </row>
    <row r="9" spans="1:36" s="125" customFormat="1" ht="14.1" customHeight="1">
      <c r="A9" s="275">
        <v>4</v>
      </c>
      <c r="B9" s="349" t="s">
        <v>522</v>
      </c>
      <c r="C9" s="458">
        <v>247059.76</v>
      </c>
      <c r="D9" s="459"/>
      <c r="E9" s="462">
        <v>4</v>
      </c>
      <c r="F9" s="461" t="s">
        <v>523</v>
      </c>
      <c r="G9" s="461">
        <v>24362117</v>
      </c>
      <c r="H9" s="170"/>
      <c r="I9" s="413"/>
      <c r="J9" s="413"/>
      <c r="K9" s="459"/>
      <c r="L9" s="413"/>
      <c r="M9" s="128"/>
      <c r="N9" s="128"/>
      <c r="O9" s="128"/>
      <c r="P9" s="134"/>
      <c r="Q9" s="134"/>
      <c r="R9" s="134"/>
      <c r="S9" s="134"/>
      <c r="T9" s="134"/>
      <c r="U9" s="134"/>
      <c r="V9" s="134"/>
      <c r="W9" s="134"/>
      <c r="X9" s="134"/>
      <c r="Y9" s="134"/>
      <c r="Z9" s="134"/>
      <c r="AA9" s="134"/>
      <c r="AB9" s="134"/>
      <c r="AC9" s="134"/>
      <c r="AD9" s="134"/>
      <c r="AE9" s="134"/>
      <c r="AF9" s="134"/>
      <c r="AG9" s="134"/>
      <c r="AH9" s="134"/>
      <c r="AI9" s="134"/>
      <c r="AJ9" s="134"/>
    </row>
    <row r="10" spans="1:36" s="125" customFormat="1" ht="14.1" customHeight="1">
      <c r="A10" s="275">
        <v>5</v>
      </c>
      <c r="B10" s="349" t="s">
        <v>523</v>
      </c>
      <c r="C10" s="458">
        <v>147340.63</v>
      </c>
      <c r="D10" s="459"/>
      <c r="E10" s="462">
        <v>5</v>
      </c>
      <c r="F10" s="461" t="s">
        <v>521</v>
      </c>
      <c r="G10" s="461">
        <v>21638657</v>
      </c>
      <c r="H10" s="170"/>
      <c r="I10" s="413"/>
      <c r="J10" s="413"/>
      <c r="K10" s="459"/>
      <c r="L10" s="413"/>
      <c r="M10" s="128"/>
      <c r="N10" s="128"/>
      <c r="O10" s="128"/>
      <c r="P10" s="134"/>
      <c r="Q10" s="134"/>
      <c r="R10" s="134"/>
      <c r="S10" s="134"/>
      <c r="T10" s="134"/>
      <c r="U10" s="134"/>
      <c r="V10" s="134"/>
      <c r="W10" s="134"/>
      <c r="X10" s="134"/>
      <c r="Y10" s="134"/>
      <c r="Z10" s="134"/>
      <c r="AA10" s="134"/>
      <c r="AB10" s="134"/>
      <c r="AC10" s="134"/>
      <c r="AD10" s="134"/>
      <c r="AE10" s="134"/>
      <c r="AF10" s="134"/>
      <c r="AG10" s="134"/>
      <c r="AH10" s="134"/>
      <c r="AI10" s="134"/>
      <c r="AJ10" s="134"/>
    </row>
    <row r="11" spans="1:36" s="125" customFormat="1" ht="14.1" customHeight="1">
      <c r="A11" s="275">
        <v>6</v>
      </c>
      <c r="B11" s="349" t="s">
        <v>524</v>
      </c>
      <c r="C11" s="458">
        <v>96253.85</v>
      </c>
      <c r="D11" s="459"/>
      <c r="E11" s="462">
        <v>6</v>
      </c>
      <c r="F11" s="461" t="s">
        <v>525</v>
      </c>
      <c r="G11" s="461">
        <v>16916209</v>
      </c>
      <c r="H11" s="170"/>
      <c r="I11" s="463"/>
      <c r="J11" s="463"/>
      <c r="K11" s="463"/>
      <c r="L11" s="463"/>
      <c r="M11" s="463"/>
      <c r="N11" s="463"/>
      <c r="O11" s="463"/>
      <c r="P11" s="463"/>
      <c r="Q11" s="463"/>
      <c r="R11" s="463"/>
      <c r="S11" s="463"/>
      <c r="T11" s="463"/>
      <c r="U11" s="463"/>
      <c r="V11" s="463"/>
      <c r="W11" s="463"/>
      <c r="X11" s="463"/>
      <c r="Y11" s="463"/>
      <c r="Z11" s="463"/>
      <c r="AA11" s="463"/>
      <c r="AB11" s="463"/>
      <c r="AC11" s="463"/>
      <c r="AD11" s="463"/>
      <c r="AE11" s="463"/>
      <c r="AF11" s="463"/>
      <c r="AG11" s="463"/>
      <c r="AH11" s="463"/>
      <c r="AI11" s="463"/>
      <c r="AJ11" s="463"/>
    </row>
    <row r="12" spans="1:36" s="125" customFormat="1" ht="14.1" customHeight="1">
      <c r="A12" s="275">
        <v>7</v>
      </c>
      <c r="B12" s="349" t="s">
        <v>525</v>
      </c>
      <c r="C12" s="458">
        <v>90778.65</v>
      </c>
      <c r="D12" s="459"/>
      <c r="E12" s="462">
        <v>7</v>
      </c>
      <c r="F12" s="461" t="s">
        <v>539</v>
      </c>
      <c r="G12" s="461">
        <v>11853117</v>
      </c>
      <c r="H12" s="170"/>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c r="AH12" s="128"/>
      <c r="AI12" s="128"/>
      <c r="AJ12" s="128"/>
    </row>
    <row r="13" spans="1:36" s="125" customFormat="1" ht="14.1" customHeight="1">
      <c r="A13" s="275">
        <v>8</v>
      </c>
      <c r="B13" s="349" t="s">
        <v>526</v>
      </c>
      <c r="C13" s="458">
        <v>89320.63</v>
      </c>
      <c r="D13" s="459"/>
      <c r="E13" s="462">
        <v>8</v>
      </c>
      <c r="F13" s="461" t="s">
        <v>524</v>
      </c>
      <c r="G13" s="461">
        <v>11834954</v>
      </c>
      <c r="H13" s="170"/>
      <c r="I13" s="148"/>
      <c r="J13" s="148"/>
      <c r="K13" s="148"/>
      <c r="L13" s="148"/>
      <c r="M13" s="14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row>
    <row r="14" spans="1:36" s="125" customFormat="1" ht="14.1" customHeight="1">
      <c r="A14" s="275">
        <v>9</v>
      </c>
      <c r="B14" s="349" t="s">
        <v>527</v>
      </c>
      <c r="C14" s="458">
        <v>77962.960000000006</v>
      </c>
      <c r="D14" s="459"/>
      <c r="E14" s="462">
        <v>9</v>
      </c>
      <c r="F14" s="461" t="s">
        <v>527</v>
      </c>
      <c r="G14" s="461">
        <v>8799981</v>
      </c>
      <c r="H14" s="170"/>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row>
    <row r="15" spans="1:36" s="125" customFormat="1" ht="14.1" customHeight="1">
      <c r="A15" s="275">
        <v>10</v>
      </c>
      <c r="B15" s="349" t="s">
        <v>528</v>
      </c>
      <c r="C15" s="458">
        <v>35437.82</v>
      </c>
      <c r="D15" s="459"/>
      <c r="E15" s="462">
        <v>10</v>
      </c>
      <c r="F15" s="461" t="s">
        <v>532</v>
      </c>
      <c r="G15" s="461">
        <v>7438249</v>
      </c>
      <c r="H15" s="170"/>
      <c r="I15" s="128"/>
      <c r="J15" s="128"/>
      <c r="K15" s="128"/>
      <c r="L15" s="128"/>
      <c r="M15" s="128"/>
      <c r="N15" s="128"/>
      <c r="O15" s="128"/>
      <c r="P15" s="128"/>
      <c r="Q15" s="128"/>
      <c r="R15" s="128"/>
      <c r="S15" s="128"/>
      <c r="T15" s="128"/>
      <c r="U15" s="128"/>
      <c r="V15" s="128"/>
      <c r="W15" s="128"/>
      <c r="X15" s="128"/>
      <c r="Y15" s="128"/>
      <c r="Z15" s="128"/>
      <c r="AA15" s="128"/>
      <c r="AB15" s="128"/>
      <c r="AC15" s="128"/>
      <c r="AD15" s="128"/>
      <c r="AE15" s="128"/>
      <c r="AF15" s="128"/>
      <c r="AG15" s="128"/>
      <c r="AH15" s="128"/>
      <c r="AI15" s="128"/>
      <c r="AJ15" s="128"/>
    </row>
    <row r="16" spans="1:36" s="125" customFormat="1" ht="14.1" customHeight="1">
      <c r="A16" s="275">
        <v>11</v>
      </c>
      <c r="B16" s="349" t="s">
        <v>529</v>
      </c>
      <c r="C16" s="458">
        <v>28502.34</v>
      </c>
      <c r="D16" s="459"/>
      <c r="E16" s="462">
        <v>11</v>
      </c>
      <c r="F16" s="461" t="s">
        <v>526</v>
      </c>
      <c r="G16" s="461">
        <v>6532542</v>
      </c>
      <c r="H16" s="170"/>
      <c r="I16" s="128"/>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128"/>
      <c r="AI16" s="128"/>
      <c r="AJ16" s="128"/>
    </row>
    <row r="17" spans="1:36" s="125" customFormat="1" ht="14.1" customHeight="1">
      <c r="A17" s="275">
        <v>12</v>
      </c>
      <c r="B17" s="349" t="s">
        <v>530</v>
      </c>
      <c r="C17" s="458">
        <v>27878.27</v>
      </c>
      <c r="D17" s="459"/>
      <c r="E17" s="462">
        <v>12</v>
      </c>
      <c r="F17" s="461" t="s">
        <v>530</v>
      </c>
      <c r="G17" s="461">
        <v>6361126</v>
      </c>
      <c r="H17" s="170"/>
      <c r="I17" s="128"/>
      <c r="J17" s="128"/>
      <c r="K17" s="128"/>
      <c r="L17" s="128"/>
      <c r="M17" s="128"/>
      <c r="N17" s="128"/>
      <c r="O17" s="128"/>
      <c r="P17" s="128"/>
      <c r="Q17" s="128"/>
      <c r="R17" s="128"/>
      <c r="S17" s="128"/>
      <c r="T17" s="128"/>
      <c r="U17" s="128"/>
      <c r="V17" s="128"/>
      <c r="W17" s="128"/>
      <c r="X17" s="128"/>
      <c r="Y17" s="128"/>
      <c r="Z17" s="128"/>
      <c r="AA17" s="128"/>
      <c r="AB17" s="128"/>
      <c r="AC17" s="128"/>
      <c r="AD17" s="128"/>
      <c r="AE17" s="128"/>
      <c r="AF17" s="128"/>
      <c r="AG17" s="128"/>
      <c r="AH17" s="128"/>
      <c r="AI17" s="128"/>
      <c r="AJ17" s="128"/>
    </row>
    <row r="18" spans="1:36" s="125" customFormat="1" ht="14.1" customHeight="1">
      <c r="A18" s="275">
        <v>13</v>
      </c>
      <c r="B18" s="349" t="s">
        <v>531</v>
      </c>
      <c r="C18" s="458">
        <v>27198.87</v>
      </c>
      <c r="D18" s="459"/>
      <c r="E18" s="462">
        <v>13</v>
      </c>
      <c r="F18" s="461" t="s">
        <v>533</v>
      </c>
      <c r="G18" s="461">
        <v>5299869</v>
      </c>
      <c r="H18" s="170"/>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row>
    <row r="19" spans="1:36" s="125" customFormat="1" ht="14.1" customHeight="1">
      <c r="A19" s="275">
        <v>14</v>
      </c>
      <c r="B19" s="349" t="s">
        <v>532</v>
      </c>
      <c r="C19" s="458">
        <v>26641.98</v>
      </c>
      <c r="D19" s="459"/>
      <c r="E19" s="462">
        <v>14</v>
      </c>
      <c r="F19" s="461" t="s">
        <v>528</v>
      </c>
      <c r="G19" s="461">
        <v>5145079</v>
      </c>
      <c r="H19" s="170"/>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row>
    <row r="20" spans="1:36" s="125" customFormat="1" ht="14.1" customHeight="1">
      <c r="A20" s="275">
        <v>15</v>
      </c>
      <c r="B20" s="349" t="s">
        <v>533</v>
      </c>
      <c r="C20" s="458">
        <v>25752.62</v>
      </c>
      <c r="D20" s="459"/>
      <c r="E20" s="462">
        <v>15</v>
      </c>
      <c r="F20" s="461" t="s">
        <v>535</v>
      </c>
      <c r="G20" s="461">
        <v>5117246</v>
      </c>
      <c r="H20" s="170"/>
      <c r="I20" s="128"/>
      <c r="J20" s="128"/>
      <c r="K20" s="128"/>
      <c r="L20" s="128"/>
      <c r="M20" s="128"/>
      <c r="N20" s="128"/>
      <c r="O20" s="128"/>
      <c r="P20" s="128"/>
      <c r="Q20" s="128"/>
      <c r="R20" s="128"/>
      <c r="S20" s="128"/>
      <c r="T20" s="128"/>
      <c r="U20" s="128"/>
      <c r="V20" s="128"/>
      <c r="W20" s="128"/>
      <c r="X20" s="128"/>
      <c r="Y20" s="128"/>
      <c r="Z20" s="128"/>
      <c r="AA20" s="128"/>
      <c r="AB20" s="128"/>
      <c r="AC20" s="128"/>
      <c r="AD20" s="128"/>
      <c r="AE20" s="128"/>
      <c r="AF20" s="128"/>
      <c r="AG20" s="128"/>
      <c r="AH20" s="128"/>
      <c r="AI20" s="128"/>
      <c r="AJ20" s="128"/>
    </row>
    <row r="21" spans="1:36" s="125" customFormat="1" ht="14.1" customHeight="1">
      <c r="A21" s="275">
        <v>16</v>
      </c>
      <c r="B21" s="349" t="s">
        <v>534</v>
      </c>
      <c r="C21" s="458">
        <v>25283.53</v>
      </c>
      <c r="D21" s="459"/>
      <c r="E21" s="462">
        <v>16</v>
      </c>
      <c r="F21" s="461" t="s">
        <v>540</v>
      </c>
      <c r="G21" s="461">
        <v>5002920</v>
      </c>
      <c r="H21" s="170"/>
      <c r="I21" s="128"/>
      <c r="J21" s="128"/>
      <c r="K21" s="128"/>
      <c r="L21" s="128"/>
      <c r="M21" s="128"/>
      <c r="N21" s="128"/>
      <c r="O21" s="128"/>
      <c r="P21" s="128"/>
      <c r="Q21" s="128"/>
      <c r="R21" s="128"/>
      <c r="S21" s="128"/>
      <c r="T21" s="128"/>
      <c r="U21" s="128"/>
      <c r="V21" s="128"/>
      <c r="W21" s="128"/>
      <c r="X21" s="128"/>
      <c r="Y21" s="128"/>
      <c r="Z21" s="128"/>
      <c r="AA21" s="128"/>
      <c r="AB21" s="128"/>
      <c r="AC21" s="128"/>
      <c r="AD21" s="128"/>
      <c r="AE21" s="128"/>
      <c r="AF21" s="128"/>
      <c r="AG21" s="128"/>
      <c r="AH21" s="128"/>
      <c r="AI21" s="128"/>
      <c r="AJ21" s="128"/>
    </row>
    <row r="22" spans="1:36" s="125" customFormat="1" ht="14.1" customHeight="1">
      <c r="A22" s="275">
        <v>17</v>
      </c>
      <c r="B22" s="349" t="s">
        <v>535</v>
      </c>
      <c r="C22" s="458">
        <v>25239.4</v>
      </c>
      <c r="D22" s="459"/>
      <c r="E22" s="462">
        <v>17</v>
      </c>
      <c r="F22" s="461" t="s">
        <v>536</v>
      </c>
      <c r="G22" s="461">
        <v>4661897</v>
      </c>
      <c r="H22" s="170"/>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128"/>
      <c r="AI22" s="128"/>
      <c r="AJ22" s="128"/>
    </row>
    <row r="23" spans="1:36" s="125" customFormat="1" ht="14.1" customHeight="1">
      <c r="A23" s="275">
        <v>18</v>
      </c>
      <c r="B23" s="349" t="s">
        <v>536</v>
      </c>
      <c r="C23" s="458">
        <v>23144.5</v>
      </c>
      <c r="D23" s="459"/>
      <c r="E23" s="462">
        <v>18</v>
      </c>
      <c r="F23" s="461" t="s">
        <v>541</v>
      </c>
      <c r="G23" s="461">
        <v>3763390</v>
      </c>
      <c r="H23" s="170"/>
      <c r="I23" s="128"/>
      <c r="J23" s="128"/>
      <c r="K23" s="128"/>
      <c r="L23" s="128"/>
      <c r="M23" s="128"/>
      <c r="N23" s="128"/>
      <c r="O23" s="128"/>
      <c r="P23" s="128"/>
      <c r="Q23" s="128"/>
      <c r="R23" s="128"/>
      <c r="S23" s="128"/>
      <c r="T23" s="128"/>
      <c r="U23" s="128"/>
      <c r="V23" s="128"/>
      <c r="W23" s="128"/>
      <c r="X23" s="128"/>
      <c r="Y23" s="128"/>
      <c r="Z23" s="128"/>
      <c r="AA23" s="128"/>
      <c r="AB23" s="128"/>
      <c r="AC23" s="128"/>
      <c r="AD23" s="128"/>
      <c r="AE23" s="128"/>
      <c r="AF23" s="128"/>
      <c r="AG23" s="128"/>
      <c r="AH23" s="128"/>
      <c r="AI23" s="128"/>
      <c r="AJ23" s="128"/>
    </row>
    <row r="24" spans="1:36" s="125" customFormat="1" ht="14.1" customHeight="1">
      <c r="A24" s="275">
        <v>19</v>
      </c>
      <c r="B24" s="349" t="s">
        <v>537</v>
      </c>
      <c r="C24" s="458">
        <v>20044.84</v>
      </c>
      <c r="D24" s="459"/>
      <c r="E24" s="462">
        <v>19</v>
      </c>
      <c r="F24" s="461" t="s">
        <v>531</v>
      </c>
      <c r="G24" s="461">
        <v>3599019</v>
      </c>
      <c r="H24" s="170"/>
      <c r="I24" s="128"/>
      <c r="J24" s="128"/>
      <c r="K24" s="128"/>
      <c r="L24" s="128"/>
      <c r="M24" s="128"/>
      <c r="N24" s="128"/>
      <c r="O24" s="128"/>
      <c r="P24" s="128"/>
      <c r="Q24" s="128"/>
      <c r="R24" s="128"/>
      <c r="S24" s="128"/>
      <c r="T24" s="128"/>
      <c r="U24" s="128"/>
      <c r="V24" s="128"/>
      <c r="W24" s="128"/>
      <c r="X24" s="128"/>
      <c r="Y24" s="128"/>
      <c r="Z24" s="128"/>
      <c r="AA24" s="128"/>
      <c r="AB24" s="128"/>
      <c r="AC24" s="128"/>
      <c r="AD24" s="128"/>
      <c r="AE24" s="128"/>
      <c r="AF24" s="128"/>
      <c r="AG24" s="128"/>
      <c r="AH24" s="128"/>
      <c r="AI24" s="128"/>
      <c r="AJ24" s="128"/>
    </row>
    <row r="25" spans="1:36" s="125" customFormat="1" ht="14.1" customHeight="1">
      <c r="A25" s="275">
        <v>20</v>
      </c>
      <c r="B25" s="190" t="s">
        <v>538</v>
      </c>
      <c r="C25" s="165">
        <v>15235.06</v>
      </c>
      <c r="D25" s="459"/>
      <c r="E25" s="462">
        <v>20</v>
      </c>
      <c r="F25" s="464" t="s">
        <v>529</v>
      </c>
      <c r="G25" s="155">
        <v>2918581</v>
      </c>
      <c r="H25" s="170"/>
      <c r="I25" s="128"/>
      <c r="J25" s="128"/>
      <c r="K25" s="128"/>
      <c r="L25" s="128"/>
      <c r="M25" s="128"/>
      <c r="N25" s="128"/>
      <c r="O25" s="128"/>
      <c r="P25" s="128"/>
      <c r="Q25" s="128"/>
      <c r="R25" s="128"/>
      <c r="S25" s="128"/>
      <c r="T25" s="128"/>
      <c r="U25" s="128"/>
      <c r="V25" s="128"/>
      <c r="W25" s="128"/>
      <c r="X25" s="128"/>
      <c r="Y25" s="128"/>
      <c r="Z25" s="128"/>
      <c r="AA25" s="128"/>
      <c r="AB25" s="128"/>
      <c r="AC25" s="128"/>
      <c r="AD25" s="128"/>
      <c r="AE25" s="128"/>
      <c r="AF25" s="128"/>
      <c r="AG25" s="128"/>
      <c r="AH25" s="128"/>
      <c r="AI25" s="128"/>
      <c r="AJ25" s="128"/>
    </row>
    <row r="26" spans="1:36" s="125" customFormat="1" ht="14.1" customHeight="1">
      <c r="A26" s="128"/>
      <c r="D26" s="128"/>
      <c r="E26" s="128"/>
      <c r="F26" s="128"/>
      <c r="G26" s="128"/>
      <c r="H26" s="128"/>
      <c r="I26" s="128"/>
      <c r="J26" s="128"/>
      <c r="K26" s="128"/>
      <c r="L26" s="128"/>
      <c r="M26" s="128"/>
      <c r="N26" s="128"/>
      <c r="O26" s="128"/>
      <c r="P26" s="128"/>
      <c r="Q26" s="128"/>
      <c r="R26" s="128"/>
      <c r="S26" s="128"/>
      <c r="T26" s="128"/>
      <c r="U26" s="128"/>
      <c r="V26" s="128"/>
      <c r="W26" s="128"/>
      <c r="X26" s="128"/>
      <c r="Y26" s="128"/>
      <c r="Z26" s="128"/>
      <c r="AA26" s="128"/>
      <c r="AB26" s="128"/>
      <c r="AC26" s="128"/>
      <c r="AD26" s="128"/>
      <c r="AE26" s="128"/>
      <c r="AF26" s="128"/>
      <c r="AG26" s="128"/>
      <c r="AH26" s="128"/>
      <c r="AI26" s="128"/>
      <c r="AJ26" s="128"/>
    </row>
    <row r="27" spans="1:36" s="125" customFormat="1" ht="14.1" customHeight="1">
      <c r="A27" s="465"/>
      <c r="B27" s="466" t="s">
        <v>307</v>
      </c>
      <c r="C27" s="458">
        <v>368723.5</v>
      </c>
      <c r="D27" s="128"/>
      <c r="E27" s="128"/>
      <c r="F27" s="466" t="s">
        <v>307</v>
      </c>
      <c r="G27" s="461">
        <v>27397632</v>
      </c>
      <c r="H27" s="128"/>
      <c r="I27" s="170"/>
      <c r="J27" s="128"/>
      <c r="K27" s="128"/>
      <c r="L27" s="128"/>
      <c r="M27" s="128"/>
      <c r="N27" s="128"/>
      <c r="O27" s="128"/>
      <c r="P27" s="128"/>
      <c r="Q27" s="128"/>
      <c r="R27" s="128"/>
      <c r="S27" s="128"/>
      <c r="T27" s="128"/>
      <c r="U27" s="128"/>
      <c r="V27" s="128"/>
      <c r="W27" s="128"/>
      <c r="X27" s="128"/>
      <c r="Y27" s="128"/>
      <c r="Z27" s="128"/>
      <c r="AA27" s="128"/>
      <c r="AB27" s="128"/>
      <c r="AC27" s="128"/>
      <c r="AD27" s="128"/>
      <c r="AE27" s="128"/>
      <c r="AF27" s="128"/>
      <c r="AG27" s="128"/>
      <c r="AH27" s="128"/>
      <c r="AI27" s="128"/>
      <c r="AJ27" s="128"/>
    </row>
    <row r="28" spans="1:36" s="125" customFormat="1" ht="14.25">
      <c r="B28" s="548" t="s">
        <v>369</v>
      </c>
      <c r="C28" s="549"/>
      <c r="D28" s="549"/>
      <c r="E28" s="128"/>
      <c r="F28" s="128"/>
      <c r="G28" s="128"/>
      <c r="H28" s="128"/>
      <c r="I28" s="128"/>
      <c r="J28" s="128"/>
      <c r="K28" s="128"/>
      <c r="L28" s="128"/>
      <c r="M28" s="128"/>
      <c r="N28" s="128"/>
      <c r="O28" s="128"/>
      <c r="P28" s="128"/>
      <c r="Q28" s="128"/>
      <c r="R28" s="128"/>
      <c r="S28" s="128"/>
      <c r="T28" s="128"/>
      <c r="U28" s="128"/>
      <c r="V28" s="128"/>
      <c r="W28" s="128"/>
      <c r="X28" s="128"/>
      <c r="Y28" s="128"/>
      <c r="Z28" s="128"/>
      <c r="AA28" s="128"/>
      <c r="AB28" s="128"/>
      <c r="AC28" s="128"/>
      <c r="AD28" s="128"/>
      <c r="AE28" s="128"/>
      <c r="AF28" s="128"/>
      <c r="AG28" s="128"/>
    </row>
    <row r="29" spans="1:36" s="125" customFormat="1" ht="12.75">
      <c r="B29" s="469"/>
      <c r="C29" s="170"/>
      <c r="D29" s="170"/>
      <c r="E29" s="128"/>
      <c r="F29" s="128"/>
      <c r="G29" s="128"/>
      <c r="H29" s="128"/>
      <c r="I29" s="128"/>
      <c r="J29" s="128"/>
      <c r="K29" s="128"/>
      <c r="L29" s="128"/>
      <c r="M29" s="128"/>
      <c r="N29" s="128"/>
      <c r="O29" s="128"/>
      <c r="P29" s="128"/>
      <c r="Q29" s="128"/>
      <c r="R29" s="128"/>
      <c r="S29" s="128"/>
      <c r="T29" s="128"/>
      <c r="U29" s="128"/>
      <c r="V29" s="128"/>
      <c r="W29" s="128"/>
      <c r="X29" s="128"/>
      <c r="Y29" s="128"/>
      <c r="Z29" s="128"/>
      <c r="AA29" s="128"/>
      <c r="AB29" s="128"/>
      <c r="AC29" s="128"/>
      <c r="AD29" s="128"/>
      <c r="AE29" s="128"/>
      <c r="AF29" s="128"/>
      <c r="AG29" s="128"/>
    </row>
    <row r="30" spans="1:36" ht="12.75">
      <c r="B30" s="467" t="s">
        <v>518</v>
      </c>
    </row>
    <row r="31" spans="1:36" ht="12.75">
      <c r="B31" s="468" t="s">
        <v>344</v>
      </c>
    </row>
  </sheetData>
  <mergeCells count="4">
    <mergeCell ref="A1:D1"/>
    <mergeCell ref="A4:C4"/>
    <mergeCell ref="E4:G4"/>
    <mergeCell ref="B28:D28"/>
  </mergeCells>
  <phoneticPr fontId="2" type="noConversion"/>
  <printOptions horizontalCentered="1"/>
  <pageMargins left="0.75" right="0.75" top="1" bottom="1" header="0.5" footer="0.5"/>
  <pageSetup scale="75" orientation="landscape" r:id="rId1"/>
  <headerFooter alignWithMargins="0">
    <oddHeader>&amp;R&amp;F
&amp;A</oddHeader>
    <oddFooter>&amp;RFebruary 2013</oddFooter>
  </headerFooter>
</worksheet>
</file>

<file path=xl/worksheets/sheet13.xml><?xml version="1.0" encoding="utf-8"?>
<worksheet xmlns="http://schemas.openxmlformats.org/spreadsheetml/2006/main" xmlns:r="http://schemas.openxmlformats.org/officeDocument/2006/relationships">
  <dimension ref="A1:S31"/>
  <sheetViews>
    <sheetView zoomScale="84" zoomScaleNormal="84" workbookViewId="0">
      <selection activeCell="M18" sqref="M18"/>
    </sheetView>
  </sheetViews>
  <sheetFormatPr defaultRowHeight="12.75"/>
  <cols>
    <col min="1" max="1" width="13.42578125" customWidth="1"/>
    <col min="2" max="2" width="13.42578125" style="6" customWidth="1"/>
    <col min="3" max="7" width="13.42578125" customWidth="1"/>
    <col min="8" max="8" width="14.85546875" customWidth="1"/>
    <col min="9" max="10" width="13.42578125" customWidth="1"/>
    <col min="11" max="11" width="15.42578125" customWidth="1"/>
    <col min="12" max="19" width="13.42578125" customWidth="1"/>
  </cols>
  <sheetData>
    <row r="1" spans="1:8" s="497" customFormat="1" ht="27" customHeight="1">
      <c r="A1" s="550" t="s">
        <v>629</v>
      </c>
      <c r="B1" s="550"/>
      <c r="C1" s="550"/>
      <c r="D1" s="550"/>
      <c r="E1" s="550"/>
      <c r="F1" s="550"/>
      <c r="G1" s="550"/>
      <c r="H1" s="550"/>
    </row>
    <row r="2" spans="1:8">
      <c r="A2" s="21"/>
    </row>
    <row r="4" spans="1:8">
      <c r="A4" t="s">
        <v>479</v>
      </c>
    </row>
    <row r="24" spans="1:19">
      <c r="A24" t="s">
        <v>79</v>
      </c>
    </row>
    <row r="25" spans="1:19" s="1" customFormat="1">
      <c r="A25" s="470" t="s">
        <v>145</v>
      </c>
      <c r="B25" s="136" t="s">
        <v>73</v>
      </c>
      <c r="C25" s="136" t="s">
        <v>231</v>
      </c>
      <c r="D25" s="136" t="s">
        <v>132</v>
      </c>
      <c r="E25" s="136" t="s">
        <v>133</v>
      </c>
      <c r="F25" s="330" t="s">
        <v>160</v>
      </c>
      <c r="G25" s="330" t="s">
        <v>100</v>
      </c>
      <c r="H25" s="330" t="s">
        <v>101</v>
      </c>
      <c r="I25" s="385" t="s">
        <v>478</v>
      </c>
      <c r="J25" s="330" t="s">
        <v>106</v>
      </c>
      <c r="K25" s="330" t="s">
        <v>303</v>
      </c>
      <c r="L25" s="330" t="s">
        <v>107</v>
      </c>
      <c r="M25" s="330" t="s">
        <v>177</v>
      </c>
    </row>
    <row r="26" spans="1:19" s="1" customFormat="1">
      <c r="A26" s="114">
        <f>E31+F31+G31</f>
        <v>815</v>
      </c>
      <c r="B26" s="114">
        <f>A31</f>
        <v>41</v>
      </c>
      <c r="C26" s="114">
        <f t="shared" ref="C26:E26" si="0">B31</f>
        <v>212</v>
      </c>
      <c r="D26" s="114">
        <f t="shared" si="0"/>
        <v>2248</v>
      </c>
      <c r="E26" s="114">
        <f t="shared" si="0"/>
        <v>221</v>
      </c>
      <c r="F26" s="114">
        <f>H31+I31+J31+K31</f>
        <v>243</v>
      </c>
      <c r="G26" s="114">
        <f>L31</f>
        <v>646</v>
      </c>
      <c r="H26" s="114">
        <f>M31+N31+O31</f>
        <v>372</v>
      </c>
      <c r="I26" s="114">
        <f>P31</f>
        <v>65</v>
      </c>
      <c r="J26" s="114">
        <f t="shared" ref="J26:L26" si="1">Q31</f>
        <v>1072</v>
      </c>
      <c r="K26" s="114">
        <f t="shared" si="1"/>
        <v>572</v>
      </c>
      <c r="L26" s="114">
        <f t="shared" si="1"/>
        <v>182</v>
      </c>
      <c r="M26" s="114">
        <f>SUM(A26:L26)</f>
        <v>6689</v>
      </c>
    </row>
    <row r="29" spans="1:19">
      <c r="A29" t="s">
        <v>64</v>
      </c>
    </row>
    <row r="30" spans="1:19" s="232" customFormat="1" ht="25.5">
      <c r="A30" s="153" t="s">
        <v>73</v>
      </c>
      <c r="B30" s="144" t="s">
        <v>231</v>
      </c>
      <c r="C30" s="153" t="s">
        <v>132</v>
      </c>
      <c r="D30" s="153" t="s">
        <v>133</v>
      </c>
      <c r="E30" s="153" t="s">
        <v>492</v>
      </c>
      <c r="F30" s="153" t="s">
        <v>74</v>
      </c>
      <c r="G30" s="153" t="s">
        <v>363</v>
      </c>
      <c r="H30" s="153" t="s">
        <v>99</v>
      </c>
      <c r="I30" s="153" t="s">
        <v>490</v>
      </c>
      <c r="J30" s="153" t="s">
        <v>491</v>
      </c>
      <c r="K30" s="321" t="s">
        <v>328</v>
      </c>
      <c r="L30" s="153" t="s">
        <v>100</v>
      </c>
      <c r="M30" s="153" t="s">
        <v>101</v>
      </c>
      <c r="N30" s="153" t="s">
        <v>494</v>
      </c>
      <c r="O30" s="153" t="s">
        <v>168</v>
      </c>
      <c r="P30" s="137" t="s">
        <v>21</v>
      </c>
      <c r="Q30" s="153" t="s">
        <v>106</v>
      </c>
      <c r="R30" s="153" t="s">
        <v>458</v>
      </c>
      <c r="S30" s="137" t="s">
        <v>107</v>
      </c>
    </row>
    <row r="31" spans="1:19" s="6" customFormat="1">
      <c r="A31" s="114">
        <v>41</v>
      </c>
      <c r="B31" s="114">
        <v>212</v>
      </c>
      <c r="C31" s="114">
        <v>2248</v>
      </c>
      <c r="D31" s="114">
        <v>221</v>
      </c>
      <c r="E31" s="114">
        <v>71</v>
      </c>
      <c r="F31" s="114">
        <v>277</v>
      </c>
      <c r="G31" s="114">
        <v>467</v>
      </c>
      <c r="H31" s="114">
        <v>139</v>
      </c>
      <c r="I31" s="114">
        <v>3</v>
      </c>
      <c r="J31" s="114">
        <v>2</v>
      </c>
      <c r="K31" s="114">
        <v>99</v>
      </c>
      <c r="L31" s="114">
        <v>646</v>
      </c>
      <c r="M31" s="114">
        <v>87</v>
      </c>
      <c r="N31" s="114">
        <v>14</v>
      </c>
      <c r="O31" s="114">
        <v>271</v>
      </c>
      <c r="P31" s="114">
        <v>65</v>
      </c>
      <c r="Q31" s="9">
        <v>1072</v>
      </c>
      <c r="R31" s="9">
        <v>572</v>
      </c>
      <c r="S31" s="9">
        <v>182</v>
      </c>
    </row>
  </sheetData>
  <mergeCells count="1">
    <mergeCell ref="A1:H1"/>
  </mergeCells>
  <printOptions horizontalCentered="1"/>
  <pageMargins left="0.75" right="0.75" top="1" bottom="1" header="0.5" footer="0.5"/>
  <pageSetup scale="75" orientation="landscape" r:id="rId1"/>
  <headerFooter alignWithMargins="0">
    <oddHeader>&amp;R&amp;F
&amp;A</oddHeader>
    <oddFooter>&amp;RFebruary 2013</oddFooter>
  </headerFooter>
  <drawing r:id="rId2"/>
</worksheet>
</file>

<file path=xl/worksheets/sheet14.xml><?xml version="1.0" encoding="utf-8"?>
<worksheet xmlns="http://schemas.openxmlformats.org/spreadsheetml/2006/main" xmlns:r="http://schemas.openxmlformats.org/officeDocument/2006/relationships">
  <sheetPr codeName="Sheet11"/>
  <dimension ref="A3:AA31"/>
  <sheetViews>
    <sheetView zoomScaleNormal="100" workbookViewId="0">
      <selection activeCell="A29" sqref="A29:A30"/>
    </sheetView>
  </sheetViews>
  <sheetFormatPr defaultColWidth="11.42578125" defaultRowHeight="12.75"/>
  <cols>
    <col min="2" max="2" width="25.140625" customWidth="1"/>
    <col min="3" max="3" width="64.5703125" customWidth="1"/>
    <col min="5" max="5" width="10.85546875" style="6" customWidth="1"/>
    <col min="6" max="6" width="11.42578125" style="6"/>
  </cols>
  <sheetData>
    <row r="3" spans="1:6" s="51" customFormat="1" ht="15.95" customHeight="1">
      <c r="A3" s="551" t="s">
        <v>249</v>
      </c>
      <c r="B3" s="551"/>
      <c r="C3" s="551"/>
      <c r="D3" s="551"/>
      <c r="E3" s="551"/>
      <c r="F3" s="309"/>
    </row>
    <row r="4" spans="1:6" s="51" customFormat="1" ht="15.95" customHeight="1">
      <c r="A4" s="105"/>
      <c r="B4" s="37" t="s">
        <v>5</v>
      </c>
      <c r="C4" s="37" t="s">
        <v>243</v>
      </c>
      <c r="D4" s="74" t="s">
        <v>259</v>
      </c>
      <c r="E4" s="370" t="s">
        <v>442</v>
      </c>
      <c r="F4" s="309"/>
    </row>
    <row r="5" spans="1:6" s="51" customFormat="1" ht="14.1" customHeight="1">
      <c r="A5" s="25">
        <v>1</v>
      </c>
      <c r="B5" s="105" t="s">
        <v>11</v>
      </c>
      <c r="C5" s="78" t="s">
        <v>419</v>
      </c>
      <c r="D5" s="117">
        <v>238001.11</v>
      </c>
      <c r="E5" s="116">
        <v>2840487</v>
      </c>
      <c r="F5" s="309"/>
    </row>
    <row r="6" spans="1:6" s="51" customFormat="1" ht="14.1" customHeight="1">
      <c r="A6" s="25">
        <v>2</v>
      </c>
      <c r="B6" s="105" t="s">
        <v>267</v>
      </c>
      <c r="C6" s="49" t="s">
        <v>268</v>
      </c>
      <c r="D6" s="117">
        <v>215509.78</v>
      </c>
      <c r="E6" s="116">
        <v>3239713</v>
      </c>
      <c r="F6" s="309"/>
    </row>
    <row r="7" spans="1:6" s="51" customFormat="1" ht="14.1" customHeight="1">
      <c r="A7" s="25">
        <v>3</v>
      </c>
      <c r="B7" s="105" t="s">
        <v>558</v>
      </c>
      <c r="C7" s="78" t="s">
        <v>559</v>
      </c>
      <c r="D7" s="117">
        <v>199404.97</v>
      </c>
      <c r="E7" s="116">
        <v>446346</v>
      </c>
      <c r="F7" s="309"/>
    </row>
    <row r="8" spans="1:6" s="51" customFormat="1" ht="14.1" customHeight="1">
      <c r="A8" s="73">
        <v>4</v>
      </c>
      <c r="B8" s="105" t="s">
        <v>8</v>
      </c>
      <c r="C8" s="67" t="s">
        <v>345</v>
      </c>
      <c r="D8" s="117">
        <v>188918.54</v>
      </c>
      <c r="E8" s="116">
        <v>5252525</v>
      </c>
      <c r="F8" s="309"/>
    </row>
    <row r="9" spans="1:6" s="51" customFormat="1" ht="14.1" customHeight="1">
      <c r="A9" s="73">
        <v>5</v>
      </c>
      <c r="B9" s="105" t="s">
        <v>7</v>
      </c>
      <c r="C9" s="78" t="s">
        <v>419</v>
      </c>
      <c r="D9" s="117">
        <v>187906.68</v>
      </c>
      <c r="E9" s="116">
        <v>3030734</v>
      </c>
      <c r="F9" s="309"/>
    </row>
    <row r="10" spans="1:6" s="51" customFormat="1" ht="14.1" customHeight="1">
      <c r="A10" s="73">
        <v>6</v>
      </c>
      <c r="B10" s="105" t="s">
        <v>48</v>
      </c>
      <c r="C10" s="78" t="s">
        <v>348</v>
      </c>
      <c r="D10" s="117">
        <v>162792.37</v>
      </c>
      <c r="E10" s="116">
        <v>1410663</v>
      </c>
      <c r="F10" s="309"/>
    </row>
    <row r="11" spans="1:6" s="51" customFormat="1" ht="14.1" customHeight="1">
      <c r="A11" s="73">
        <v>7</v>
      </c>
      <c r="B11" s="105" t="s">
        <v>47</v>
      </c>
      <c r="C11" s="78" t="s">
        <v>254</v>
      </c>
      <c r="D11" s="117">
        <v>156108.68</v>
      </c>
      <c r="E11" s="116">
        <v>3199439</v>
      </c>
      <c r="F11" s="309"/>
    </row>
    <row r="12" spans="1:6" s="51" customFormat="1" ht="14.1" customHeight="1">
      <c r="A12" s="73">
        <v>8</v>
      </c>
      <c r="B12" s="105" t="s">
        <v>16</v>
      </c>
      <c r="C12" s="78" t="s">
        <v>420</v>
      </c>
      <c r="D12" s="117">
        <v>119162.63</v>
      </c>
      <c r="E12" s="116">
        <v>5325785</v>
      </c>
      <c r="F12" s="309"/>
    </row>
    <row r="13" spans="1:6" s="51" customFormat="1" ht="14.1" customHeight="1">
      <c r="A13" s="73">
        <v>9</v>
      </c>
      <c r="B13" s="105" t="s">
        <v>480</v>
      </c>
      <c r="C13" s="64" t="s">
        <v>481</v>
      </c>
      <c r="D13" s="117">
        <v>95156.49</v>
      </c>
      <c r="E13" s="116">
        <v>11973896</v>
      </c>
      <c r="F13" s="309"/>
    </row>
    <row r="14" spans="1:6" s="51" customFormat="1" ht="14.1" customHeight="1">
      <c r="A14" s="73">
        <v>10</v>
      </c>
      <c r="B14" s="105" t="s">
        <v>270</v>
      </c>
      <c r="C14" s="49" t="s">
        <v>253</v>
      </c>
      <c r="D14" s="117">
        <v>94676.79</v>
      </c>
      <c r="E14" s="116">
        <v>1332332</v>
      </c>
      <c r="F14" s="309"/>
    </row>
    <row r="17" spans="1:27" ht="15">
      <c r="A17" s="551" t="s">
        <v>432</v>
      </c>
      <c r="B17" s="551"/>
      <c r="C17" s="551"/>
      <c r="D17" s="551"/>
      <c r="E17" s="551"/>
    </row>
    <row r="18" spans="1:27" s="51" customFormat="1" ht="14.1" customHeight="1">
      <c r="A18" s="105"/>
      <c r="B18" s="37" t="s">
        <v>125</v>
      </c>
      <c r="C18" s="74" t="s">
        <v>243</v>
      </c>
      <c r="D18" s="37" t="s">
        <v>277</v>
      </c>
      <c r="E18" s="114" t="s">
        <v>6</v>
      </c>
      <c r="F18" s="6"/>
      <c r="G18"/>
      <c r="H18"/>
      <c r="I18"/>
      <c r="J18"/>
      <c r="K18"/>
      <c r="L18"/>
      <c r="M18"/>
      <c r="N18"/>
      <c r="O18"/>
      <c r="P18"/>
      <c r="Q18"/>
      <c r="R18"/>
      <c r="S18"/>
      <c r="T18"/>
      <c r="U18"/>
      <c r="V18"/>
      <c r="W18"/>
      <c r="X18"/>
      <c r="Y18"/>
      <c r="Z18"/>
      <c r="AA18"/>
    </row>
    <row r="19" spans="1:27" s="51" customFormat="1" ht="14.1" customHeight="1">
      <c r="A19" s="25">
        <v>1</v>
      </c>
      <c r="B19" s="2" t="s">
        <v>271</v>
      </c>
      <c r="C19" s="64" t="s">
        <v>272</v>
      </c>
      <c r="D19" s="9">
        <v>29844606</v>
      </c>
      <c r="E19" s="3">
        <v>11780.851087988282</v>
      </c>
      <c r="F19" s="6"/>
      <c r="G19"/>
      <c r="H19"/>
      <c r="I19"/>
      <c r="J19"/>
      <c r="K19"/>
      <c r="L19"/>
      <c r="M19"/>
      <c r="N19"/>
      <c r="O19"/>
      <c r="P19"/>
      <c r="Q19"/>
      <c r="R19"/>
      <c r="S19"/>
      <c r="T19"/>
      <c r="U19"/>
      <c r="V19"/>
      <c r="W19"/>
      <c r="X19"/>
      <c r="Y19"/>
      <c r="Z19"/>
      <c r="AA19"/>
    </row>
    <row r="20" spans="1:27" s="51" customFormat="1" ht="14.1" customHeight="1">
      <c r="A20" s="25">
        <v>2</v>
      </c>
      <c r="B20" s="2" t="s">
        <v>316</v>
      </c>
      <c r="C20" s="64" t="s">
        <v>317</v>
      </c>
      <c r="D20" s="9">
        <v>17669010</v>
      </c>
      <c r="E20" s="3">
        <v>65.004666015625006</v>
      </c>
      <c r="F20" s="6"/>
      <c r="G20"/>
      <c r="H20"/>
      <c r="I20"/>
      <c r="J20"/>
      <c r="K20"/>
      <c r="L20"/>
      <c r="M20"/>
      <c r="N20"/>
      <c r="O20"/>
      <c r="P20"/>
      <c r="Q20"/>
      <c r="R20"/>
      <c r="S20"/>
      <c r="T20"/>
      <c r="U20"/>
      <c r="V20"/>
      <c r="W20"/>
      <c r="X20"/>
      <c r="Y20"/>
      <c r="Z20"/>
      <c r="AA20"/>
    </row>
    <row r="21" spans="1:27" s="51" customFormat="1" ht="14.1" customHeight="1">
      <c r="A21" s="25">
        <v>3</v>
      </c>
      <c r="B21" s="2" t="s">
        <v>32</v>
      </c>
      <c r="C21" s="64" t="s">
        <v>223</v>
      </c>
      <c r="D21" s="9">
        <v>17276942</v>
      </c>
      <c r="E21" s="3">
        <v>27756.79</v>
      </c>
      <c r="F21" s="6"/>
      <c r="G21"/>
      <c r="H21"/>
      <c r="I21"/>
      <c r="J21"/>
      <c r="K21"/>
      <c r="L21"/>
      <c r="M21"/>
      <c r="N21"/>
      <c r="O21"/>
      <c r="P21"/>
      <c r="Q21"/>
      <c r="R21"/>
      <c r="S21"/>
      <c r="T21"/>
      <c r="U21"/>
      <c r="V21"/>
      <c r="W21"/>
      <c r="X21"/>
      <c r="Y21"/>
      <c r="Z21"/>
      <c r="AA21"/>
    </row>
    <row r="22" spans="1:27" s="51" customFormat="1" ht="14.1" customHeight="1">
      <c r="A22" s="73">
        <v>4</v>
      </c>
      <c r="B22" s="2" t="s">
        <v>31</v>
      </c>
      <c r="C22" s="64" t="s">
        <v>422</v>
      </c>
      <c r="D22" s="9">
        <v>16172906</v>
      </c>
      <c r="E22" s="3">
        <v>18844.099999999999</v>
      </c>
      <c r="F22" s="6"/>
      <c r="G22"/>
      <c r="H22"/>
      <c r="I22"/>
      <c r="J22"/>
      <c r="K22"/>
      <c r="L22"/>
      <c r="M22"/>
      <c r="N22"/>
      <c r="O22"/>
      <c r="P22"/>
      <c r="Q22"/>
      <c r="R22"/>
      <c r="S22"/>
      <c r="T22"/>
      <c r="U22"/>
      <c r="V22"/>
      <c r="W22"/>
      <c r="X22"/>
      <c r="Y22"/>
      <c r="Z22"/>
      <c r="AA22"/>
    </row>
    <row r="23" spans="1:27" s="51" customFormat="1" ht="14.1" customHeight="1">
      <c r="A23" s="73">
        <v>5</v>
      </c>
      <c r="B23" s="2" t="s">
        <v>20</v>
      </c>
      <c r="C23" s="64" t="s">
        <v>422</v>
      </c>
      <c r="D23" s="9">
        <v>13195856</v>
      </c>
      <c r="E23" s="3">
        <v>15827.18</v>
      </c>
      <c r="F23" s="6"/>
      <c r="G23"/>
      <c r="H23"/>
      <c r="I23"/>
      <c r="J23"/>
      <c r="K23"/>
      <c r="L23"/>
      <c r="M23"/>
      <c r="N23"/>
      <c r="O23"/>
      <c r="P23"/>
      <c r="Q23"/>
      <c r="R23"/>
      <c r="S23"/>
      <c r="T23"/>
      <c r="U23"/>
      <c r="V23"/>
      <c r="W23"/>
      <c r="X23"/>
      <c r="Y23"/>
      <c r="Z23"/>
      <c r="AA23"/>
    </row>
    <row r="24" spans="1:27" s="51" customFormat="1" ht="14.1" customHeight="1">
      <c r="A24" s="73">
        <v>6</v>
      </c>
      <c r="B24" s="2" t="s">
        <v>482</v>
      </c>
      <c r="C24" s="64" t="s">
        <v>483</v>
      </c>
      <c r="D24" s="9">
        <v>13095069</v>
      </c>
      <c r="E24" s="3">
        <v>89816.26</v>
      </c>
      <c r="F24" s="6"/>
      <c r="G24"/>
      <c r="H24"/>
      <c r="I24"/>
      <c r="J24"/>
      <c r="K24"/>
      <c r="L24"/>
      <c r="M24"/>
      <c r="N24"/>
      <c r="O24"/>
      <c r="P24"/>
      <c r="Q24"/>
      <c r="R24"/>
      <c r="S24"/>
      <c r="T24"/>
      <c r="U24"/>
      <c r="V24"/>
      <c r="W24"/>
      <c r="X24"/>
      <c r="Y24"/>
      <c r="Z24"/>
      <c r="AA24"/>
    </row>
    <row r="25" spans="1:27" s="51" customFormat="1" ht="14.1" customHeight="1">
      <c r="A25" s="73">
        <v>7</v>
      </c>
      <c r="B25" s="2" t="s">
        <v>19</v>
      </c>
      <c r="C25" s="64" t="s">
        <v>229</v>
      </c>
      <c r="D25" s="9">
        <v>12975075</v>
      </c>
      <c r="E25" s="3">
        <v>17416.080000000002</v>
      </c>
      <c r="F25" s="6"/>
      <c r="G25"/>
      <c r="H25"/>
      <c r="I25"/>
      <c r="J25"/>
      <c r="K25"/>
      <c r="L25"/>
      <c r="M25"/>
      <c r="N25"/>
      <c r="O25"/>
      <c r="P25"/>
      <c r="Q25"/>
      <c r="R25"/>
      <c r="S25"/>
      <c r="T25"/>
      <c r="U25"/>
      <c r="V25"/>
      <c r="W25"/>
      <c r="X25"/>
      <c r="Y25"/>
      <c r="Z25"/>
      <c r="AA25"/>
    </row>
    <row r="26" spans="1:27" s="51" customFormat="1" ht="14.1" customHeight="1">
      <c r="A26" s="73">
        <v>8</v>
      </c>
      <c r="B26" s="2" t="s">
        <v>484</v>
      </c>
      <c r="C26" s="64" t="s">
        <v>485</v>
      </c>
      <c r="D26" s="9">
        <v>12242371</v>
      </c>
      <c r="E26" s="3">
        <v>18612.650000000001</v>
      </c>
      <c r="F26" s="6"/>
      <c r="G26"/>
      <c r="H26"/>
      <c r="I26"/>
      <c r="J26"/>
      <c r="K26"/>
      <c r="L26"/>
      <c r="M26"/>
      <c r="N26"/>
      <c r="O26"/>
      <c r="P26"/>
      <c r="Q26"/>
      <c r="R26"/>
      <c r="S26"/>
      <c r="T26"/>
      <c r="U26"/>
      <c r="V26"/>
      <c r="W26"/>
      <c r="X26"/>
      <c r="Y26"/>
      <c r="Z26"/>
      <c r="AA26"/>
    </row>
    <row r="27" spans="1:27" s="51" customFormat="1" ht="14.1" customHeight="1">
      <c r="A27" s="73">
        <v>9</v>
      </c>
      <c r="B27" s="2" t="s">
        <v>480</v>
      </c>
      <c r="C27" s="64" t="s">
        <v>481</v>
      </c>
      <c r="D27" s="9">
        <v>11973896</v>
      </c>
      <c r="E27" s="3">
        <v>95156.49</v>
      </c>
      <c r="F27" s="6"/>
      <c r="G27"/>
      <c r="H27"/>
      <c r="I27"/>
      <c r="J27"/>
      <c r="K27"/>
      <c r="L27"/>
      <c r="M27"/>
      <c r="N27"/>
      <c r="O27"/>
      <c r="P27"/>
      <c r="Q27"/>
      <c r="R27"/>
      <c r="S27"/>
      <c r="T27"/>
      <c r="U27"/>
      <c r="V27"/>
      <c r="W27"/>
      <c r="X27"/>
      <c r="Y27"/>
      <c r="Z27"/>
      <c r="AA27"/>
    </row>
    <row r="28" spans="1:27" s="51" customFormat="1" ht="14.1" customHeight="1">
      <c r="A28" s="73">
        <v>10</v>
      </c>
      <c r="B28" s="63" t="s">
        <v>486</v>
      </c>
      <c r="C28" s="78" t="s">
        <v>487</v>
      </c>
      <c r="D28" s="9">
        <v>11513184</v>
      </c>
      <c r="E28" s="3">
        <v>4025.5542292968748</v>
      </c>
      <c r="F28" s="6"/>
      <c r="G28"/>
      <c r="H28"/>
      <c r="I28"/>
      <c r="J28"/>
      <c r="K28"/>
      <c r="L28"/>
      <c r="M28"/>
      <c r="N28"/>
      <c r="O28"/>
      <c r="P28"/>
      <c r="Q28"/>
      <c r="R28"/>
      <c r="S28"/>
      <c r="T28"/>
      <c r="U28"/>
      <c r="V28"/>
      <c r="W28"/>
      <c r="X28"/>
      <c r="Y28"/>
      <c r="Z28"/>
      <c r="AA28"/>
    </row>
    <row r="30" spans="1:27">
      <c r="C30" s="118" t="s">
        <v>443</v>
      </c>
    </row>
    <row r="31" spans="1:27">
      <c r="C31" s="552" t="s">
        <v>276</v>
      </c>
      <c r="D31" s="553"/>
      <c r="E31" s="553"/>
    </row>
  </sheetData>
  <mergeCells count="3">
    <mergeCell ref="A3:E3"/>
    <mergeCell ref="A17:E17"/>
    <mergeCell ref="C31:E31"/>
  </mergeCells>
  <phoneticPr fontId="2" type="noConversion"/>
  <pageMargins left="0.75" right="0.75" top="1" bottom="1" header="0.5" footer="0.5"/>
  <pageSetup scale="75" orientation="landscape" horizontalDpi="4294967292" verticalDpi="4294967292" r:id="rId1"/>
  <headerFooter alignWithMargins="0">
    <oddHeader>&amp;R&amp;F
&amp;A</oddHeader>
    <oddFooter>&amp;RFebruary 2013</oddFooter>
  </headerFooter>
  <rowBreaks count="1" manualBreakCount="1">
    <brk id="33" max="16383" man="1"/>
  </rowBreaks>
</worksheet>
</file>

<file path=xl/worksheets/sheet15.xml><?xml version="1.0" encoding="utf-8"?>
<worksheet xmlns="http://schemas.openxmlformats.org/spreadsheetml/2006/main" xmlns:r="http://schemas.openxmlformats.org/officeDocument/2006/relationships">
  <sheetPr codeName="Sheet12"/>
  <dimension ref="A1:U138"/>
  <sheetViews>
    <sheetView topLeftCell="A29" zoomScale="85" zoomScaleNormal="85" workbookViewId="0">
      <selection activeCell="A29" sqref="A29:A30"/>
    </sheetView>
  </sheetViews>
  <sheetFormatPr defaultColWidth="8.85546875" defaultRowHeight="12.75"/>
  <cols>
    <col min="1" max="1" width="12.85546875" style="124" customWidth="1"/>
    <col min="2" max="2" width="15" style="124" customWidth="1"/>
    <col min="3" max="18" width="13.42578125" style="124" customWidth="1"/>
    <col min="19" max="21" width="13.42578125" style="125" customWidth="1"/>
    <col min="22" max="16384" width="8.85546875" style="125"/>
  </cols>
  <sheetData>
    <row r="1" spans="1:19" s="166" customFormat="1" ht="33.75" customHeight="1">
      <c r="A1" s="556" t="s">
        <v>60</v>
      </c>
      <c r="B1" s="556"/>
      <c r="C1" s="556"/>
      <c r="D1" s="556"/>
      <c r="E1" s="556"/>
      <c r="F1" s="556"/>
      <c r="G1" s="556"/>
      <c r="H1" s="556"/>
      <c r="I1" s="556"/>
      <c r="J1" s="556"/>
      <c r="K1" s="556"/>
      <c r="L1" s="556"/>
      <c r="M1" s="556"/>
      <c r="N1" s="556"/>
      <c r="O1" s="556"/>
      <c r="P1" s="556"/>
      <c r="Q1" s="124"/>
      <c r="R1" s="124"/>
    </row>
    <row r="2" spans="1:19" s="166" customFormat="1" ht="84.95" customHeight="1">
      <c r="A2" s="390"/>
      <c r="B2" s="390"/>
      <c r="C2" s="390"/>
      <c r="D2" s="390"/>
      <c r="E2" s="390"/>
      <c r="F2" s="390"/>
      <c r="G2" s="390"/>
      <c r="H2" s="390"/>
      <c r="I2" s="390"/>
      <c r="J2" s="390"/>
      <c r="K2" s="390"/>
      <c r="L2" s="390"/>
      <c r="M2" s="390"/>
      <c r="N2" s="390"/>
      <c r="O2" s="390"/>
      <c r="P2" s="390"/>
      <c r="Q2" s="124"/>
      <c r="R2" s="124"/>
    </row>
    <row r="3" spans="1:19" ht="54" customHeight="1">
      <c r="A3" s="554" t="s">
        <v>488</v>
      </c>
      <c r="B3" s="555"/>
      <c r="C3" s="555"/>
      <c r="D3" s="281"/>
      <c r="E3" s="281"/>
      <c r="F3" s="281"/>
      <c r="G3" s="281"/>
      <c r="H3" s="281"/>
      <c r="I3" s="281"/>
      <c r="J3" s="281"/>
      <c r="K3" s="281"/>
      <c r="L3" s="281"/>
      <c r="M3" s="282"/>
      <c r="N3" s="282"/>
      <c r="O3" s="282"/>
      <c r="P3" s="282"/>
    </row>
    <row r="4" spans="1:19" ht="57.95" customHeight="1">
      <c r="A4" s="391"/>
      <c r="B4" s="391"/>
      <c r="C4" s="391"/>
      <c r="D4" s="281"/>
      <c r="E4" s="281"/>
      <c r="F4" s="281"/>
      <c r="G4" s="281"/>
      <c r="H4" s="281"/>
      <c r="I4" s="281"/>
      <c r="J4" s="281"/>
      <c r="K4" s="281"/>
      <c r="L4" s="281"/>
      <c r="M4" s="282"/>
      <c r="N4" s="282"/>
      <c r="O4" s="282"/>
      <c r="P4" s="282"/>
    </row>
    <row r="5" spans="1:19" s="129" customFormat="1" ht="30">
      <c r="A5" s="392" t="s">
        <v>211</v>
      </c>
      <c r="B5" s="281"/>
      <c r="C5" s="281"/>
      <c r="D5" s="281"/>
      <c r="E5" s="281"/>
      <c r="F5" s="281"/>
      <c r="G5" s="281"/>
      <c r="H5" s="281"/>
      <c r="I5" s="281"/>
      <c r="J5" s="281"/>
      <c r="K5" s="281"/>
      <c r="L5" s="281"/>
      <c r="M5" s="282"/>
      <c r="N5" s="282"/>
      <c r="O5" s="282"/>
      <c r="P5" s="282"/>
      <c r="Q5" s="124"/>
      <c r="R5" s="124"/>
    </row>
    <row r="6" spans="1:19" s="129" customFormat="1" ht="15">
      <c r="A6" s="392"/>
      <c r="B6" s="281"/>
      <c r="C6" s="281"/>
      <c r="D6" s="281"/>
      <c r="E6" s="281"/>
      <c r="F6" s="281"/>
      <c r="G6" s="281"/>
      <c r="H6" s="281"/>
      <c r="I6" s="281"/>
      <c r="J6" s="281"/>
      <c r="K6" s="281"/>
      <c r="L6" s="281"/>
      <c r="M6" s="282"/>
      <c r="N6" s="282"/>
      <c r="O6" s="282"/>
      <c r="P6" s="282"/>
      <c r="Q6" s="124"/>
      <c r="R6" s="124"/>
    </row>
    <row r="7" spans="1:19">
      <c r="A7" s="393" t="s">
        <v>80</v>
      </c>
      <c r="B7" s="281"/>
      <c r="C7" s="281"/>
      <c r="D7" s="281"/>
      <c r="E7" s="281"/>
      <c r="F7" s="281"/>
      <c r="G7" s="281"/>
      <c r="H7" s="281"/>
      <c r="I7" s="281"/>
      <c r="J7" s="281"/>
      <c r="K7" s="281"/>
      <c r="L7" s="281"/>
      <c r="M7" s="282"/>
      <c r="N7" s="282"/>
      <c r="O7" s="282"/>
      <c r="P7" s="282"/>
    </row>
    <row r="8" spans="1:19" ht="25.5">
      <c r="A8" s="384" t="s">
        <v>211</v>
      </c>
      <c r="B8" s="249" t="s">
        <v>145</v>
      </c>
      <c r="C8" s="137" t="s">
        <v>73</v>
      </c>
      <c r="D8" s="137" t="s">
        <v>231</v>
      </c>
      <c r="E8" s="137" t="s">
        <v>159</v>
      </c>
      <c r="F8" s="137" t="s">
        <v>133</v>
      </c>
      <c r="G8" s="137" t="s">
        <v>160</v>
      </c>
      <c r="H8" s="321" t="s">
        <v>100</v>
      </c>
      <c r="I8" s="137" t="s">
        <v>101</v>
      </c>
      <c r="J8" s="249" t="s">
        <v>478</v>
      </c>
      <c r="K8" s="137" t="s">
        <v>106</v>
      </c>
      <c r="L8" s="137" t="s">
        <v>161</v>
      </c>
      <c r="M8" s="137" t="s">
        <v>107</v>
      </c>
      <c r="N8" s="153" t="s">
        <v>177</v>
      </c>
      <c r="O8" s="282"/>
      <c r="P8" s="282"/>
      <c r="Q8" s="282"/>
      <c r="R8" s="282"/>
      <c r="S8" s="124"/>
    </row>
    <row r="9" spans="1:19" s="129" customFormat="1" ht="25.5">
      <c r="A9" s="394" t="s">
        <v>194</v>
      </c>
      <c r="B9" s="395">
        <f>B23</f>
        <v>3417</v>
      </c>
      <c r="C9" s="395">
        <f t="shared" ref="C9:F9" si="0">C23</f>
        <v>2894</v>
      </c>
      <c r="D9" s="395">
        <f t="shared" si="0"/>
        <v>82237</v>
      </c>
      <c r="E9" s="395">
        <f t="shared" si="0"/>
        <v>87851</v>
      </c>
      <c r="F9" s="395">
        <f t="shared" si="0"/>
        <v>3065</v>
      </c>
      <c r="G9" s="395">
        <f t="shared" ref="G9:M9" si="1">G23</f>
        <v>40017</v>
      </c>
      <c r="H9" s="395">
        <f t="shared" si="1"/>
        <v>30755</v>
      </c>
      <c r="I9" s="395">
        <f t="shared" si="1"/>
        <v>14010</v>
      </c>
      <c r="J9" s="395">
        <f t="shared" si="1"/>
        <v>5879</v>
      </c>
      <c r="K9" s="395">
        <f t="shared" si="1"/>
        <v>24563</v>
      </c>
      <c r="L9" s="395">
        <f t="shared" si="1"/>
        <v>18182</v>
      </c>
      <c r="M9" s="395">
        <f t="shared" si="1"/>
        <v>170561</v>
      </c>
      <c r="N9" s="395">
        <f>SUM(B9:M9)</f>
        <v>483431</v>
      </c>
      <c r="O9" s="282"/>
      <c r="P9" s="128"/>
      <c r="Q9" s="282"/>
      <c r="R9" s="282"/>
      <c r="S9" s="124"/>
    </row>
    <row r="10" spans="1:19" s="129" customFormat="1">
      <c r="A10" s="393"/>
      <c r="B10" s="187"/>
      <c r="C10" s="187"/>
      <c r="D10" s="187"/>
      <c r="E10" s="187"/>
      <c r="F10" s="187"/>
      <c r="G10" s="187"/>
      <c r="H10" s="187"/>
      <c r="I10" s="187"/>
      <c r="J10" s="187"/>
      <c r="K10" s="187"/>
      <c r="L10" s="187"/>
      <c r="M10" s="187"/>
      <c r="N10" s="282"/>
      <c r="O10" s="282"/>
      <c r="P10" s="282"/>
      <c r="Q10" s="282"/>
      <c r="R10" s="124"/>
      <c r="S10" s="124"/>
    </row>
    <row r="11" spans="1:19" s="129" customFormat="1">
      <c r="A11" s="393"/>
      <c r="B11" s="281"/>
      <c r="C11" s="281"/>
      <c r="D11" s="281"/>
      <c r="E11" s="281"/>
      <c r="F11" s="281"/>
      <c r="G11" s="281"/>
      <c r="H11" s="281"/>
      <c r="I11" s="281"/>
      <c r="J11" s="281"/>
      <c r="K11" s="281"/>
      <c r="L11" s="281"/>
      <c r="M11" s="281"/>
      <c r="N11" s="282"/>
      <c r="O11" s="282"/>
      <c r="P11" s="282"/>
      <c r="Q11" s="282"/>
      <c r="R11" s="124"/>
      <c r="S11" s="124"/>
    </row>
    <row r="12" spans="1:19" s="129" customFormat="1">
      <c r="A12" s="393"/>
      <c r="B12" s="281"/>
      <c r="C12" s="281"/>
      <c r="D12" s="281"/>
      <c r="E12" s="281"/>
      <c r="F12" s="281"/>
      <c r="G12" s="281"/>
      <c r="H12" s="281"/>
      <c r="I12" s="281"/>
      <c r="J12" s="281"/>
      <c r="K12" s="281"/>
      <c r="L12" s="281"/>
      <c r="M12" s="281"/>
      <c r="N12" s="282"/>
      <c r="O12" s="282"/>
      <c r="P12" s="282"/>
      <c r="Q12" s="282"/>
      <c r="R12" s="124"/>
      <c r="S12" s="124"/>
    </row>
    <row r="13" spans="1:19" s="129" customFormat="1">
      <c r="A13" s="393"/>
      <c r="B13" s="281"/>
      <c r="C13" s="281"/>
      <c r="D13" s="281"/>
      <c r="E13" s="281"/>
      <c r="F13" s="281"/>
      <c r="G13" s="281"/>
      <c r="H13" s="281"/>
      <c r="I13" s="281"/>
      <c r="J13" s="281"/>
      <c r="K13" s="281"/>
      <c r="L13" s="281"/>
      <c r="M13" s="281"/>
      <c r="N13" s="282"/>
      <c r="O13" s="282"/>
      <c r="P13" s="282"/>
      <c r="Q13" s="282"/>
      <c r="R13" s="124"/>
      <c r="S13" s="124"/>
    </row>
    <row r="14" spans="1:19" s="129" customFormat="1">
      <c r="A14" s="393" t="s">
        <v>79</v>
      </c>
      <c r="B14" s="281"/>
      <c r="C14" s="281"/>
      <c r="D14" s="281"/>
      <c r="E14" s="281"/>
      <c r="F14" s="281"/>
      <c r="G14" s="281"/>
      <c r="H14" s="281"/>
      <c r="I14" s="281"/>
      <c r="J14" s="281"/>
      <c r="K14" s="281"/>
      <c r="L14" s="281"/>
      <c r="M14" s="281"/>
      <c r="N14" s="282"/>
      <c r="O14" s="282"/>
      <c r="P14" s="282"/>
      <c r="Q14" s="282"/>
      <c r="R14" s="124"/>
      <c r="S14" s="124"/>
    </row>
    <row r="15" spans="1:19" s="129" customFormat="1" ht="27.75" customHeight="1">
      <c r="A15" s="143" t="s">
        <v>172</v>
      </c>
      <c r="B15" s="249" t="s">
        <v>145</v>
      </c>
      <c r="C15" s="137" t="s">
        <v>73</v>
      </c>
      <c r="D15" s="137" t="s">
        <v>231</v>
      </c>
      <c r="E15" s="137" t="s">
        <v>159</v>
      </c>
      <c r="F15" s="137" t="s">
        <v>133</v>
      </c>
      <c r="G15" s="137" t="s">
        <v>160</v>
      </c>
      <c r="H15" s="321" t="s">
        <v>100</v>
      </c>
      <c r="I15" s="137" t="s">
        <v>101</v>
      </c>
      <c r="J15" s="249" t="s">
        <v>478</v>
      </c>
      <c r="K15" s="137" t="s">
        <v>106</v>
      </c>
      <c r="L15" s="137" t="s">
        <v>161</v>
      </c>
      <c r="M15" s="137" t="s">
        <v>107</v>
      </c>
      <c r="N15" s="153" t="s">
        <v>177</v>
      </c>
      <c r="O15" s="282"/>
      <c r="P15" s="282"/>
      <c r="Q15" s="282"/>
      <c r="R15" s="282"/>
      <c r="S15" s="124"/>
    </row>
    <row r="16" spans="1:19" s="129" customFormat="1">
      <c r="A16" s="205" t="s">
        <v>126</v>
      </c>
      <c r="B16" s="155">
        <f>F30+G30+H30</f>
        <v>1209</v>
      </c>
      <c r="C16" s="155">
        <f>B30</f>
        <v>1477</v>
      </c>
      <c r="D16" s="155">
        <f>C30</f>
        <v>64030</v>
      </c>
      <c r="E16" s="155">
        <f>D30</f>
        <v>55750</v>
      </c>
      <c r="F16" s="155">
        <f>E30</f>
        <v>1902</v>
      </c>
      <c r="G16" s="155">
        <f>I30+J30+K30+L30</f>
        <v>17596</v>
      </c>
      <c r="H16" s="155">
        <f t="shared" ref="H16:H22" si="2">M30</f>
        <v>24197</v>
      </c>
      <c r="I16" s="155">
        <f>N30+O30+P30</f>
        <v>7078</v>
      </c>
      <c r="J16" s="155">
        <f>Q30</f>
        <v>4789</v>
      </c>
      <c r="K16" s="155">
        <f t="shared" ref="K16:M22" si="3">R30</f>
        <v>15884</v>
      </c>
      <c r="L16" s="155">
        <f t="shared" si="3"/>
        <v>12321</v>
      </c>
      <c r="M16" s="155">
        <f t="shared" si="3"/>
        <v>111167</v>
      </c>
      <c r="N16" s="155">
        <f t="shared" ref="N16:N22" si="4">SUM(B16:M16)</f>
        <v>317400</v>
      </c>
      <c r="O16" s="282"/>
      <c r="P16" s="282"/>
      <c r="Q16" s="282"/>
      <c r="R16" s="282"/>
      <c r="S16" s="124"/>
    </row>
    <row r="17" spans="1:21" s="129" customFormat="1">
      <c r="A17" s="205" t="s">
        <v>208</v>
      </c>
      <c r="B17" s="155">
        <f t="shared" ref="B17:B22" si="5">F31+G31+H31</f>
        <v>1263</v>
      </c>
      <c r="C17" s="155">
        <f t="shared" ref="C17:F17" si="6">B31</f>
        <v>455</v>
      </c>
      <c r="D17" s="155">
        <f t="shared" si="6"/>
        <v>7691</v>
      </c>
      <c r="E17" s="155">
        <f t="shared" si="6"/>
        <v>14497</v>
      </c>
      <c r="F17" s="155">
        <f t="shared" si="6"/>
        <v>480</v>
      </c>
      <c r="G17" s="155">
        <f t="shared" ref="G17:G22" si="7">I31+J31+K31+L31</f>
        <v>9180</v>
      </c>
      <c r="H17" s="155">
        <f t="shared" si="2"/>
        <v>2114</v>
      </c>
      <c r="I17" s="155">
        <f t="shared" ref="I17:I22" si="8">N31+O31+P31</f>
        <v>2941</v>
      </c>
      <c r="J17" s="155">
        <f t="shared" ref="J17:J22" si="9">Q31</f>
        <v>313</v>
      </c>
      <c r="K17" s="155">
        <f t="shared" si="3"/>
        <v>3484</v>
      </c>
      <c r="L17" s="155">
        <f t="shared" si="3"/>
        <v>2367</v>
      </c>
      <c r="M17" s="155">
        <f t="shared" si="3"/>
        <v>35017</v>
      </c>
      <c r="N17" s="155">
        <f t="shared" si="4"/>
        <v>79802</v>
      </c>
      <c r="O17" s="282"/>
      <c r="P17" s="282"/>
      <c r="Q17" s="282"/>
      <c r="R17" s="282"/>
      <c r="S17" s="124"/>
    </row>
    <row r="18" spans="1:21" s="129" customFormat="1">
      <c r="A18" s="205" t="s">
        <v>329</v>
      </c>
      <c r="B18" s="155">
        <f t="shared" si="5"/>
        <v>516</v>
      </c>
      <c r="C18" s="155">
        <f t="shared" ref="C18:F18" si="10">B32</f>
        <v>396</v>
      </c>
      <c r="D18" s="155">
        <f t="shared" si="10"/>
        <v>1849</v>
      </c>
      <c r="E18" s="155">
        <f t="shared" si="10"/>
        <v>7272</v>
      </c>
      <c r="F18" s="155">
        <f t="shared" si="10"/>
        <v>325</v>
      </c>
      <c r="G18" s="155">
        <f t="shared" si="7"/>
        <v>3569</v>
      </c>
      <c r="H18" s="155">
        <f t="shared" si="2"/>
        <v>2061</v>
      </c>
      <c r="I18" s="155">
        <f t="shared" si="8"/>
        <v>1979</v>
      </c>
      <c r="J18" s="155">
        <f t="shared" si="9"/>
        <v>307</v>
      </c>
      <c r="K18" s="155">
        <f t="shared" si="3"/>
        <v>2603</v>
      </c>
      <c r="L18" s="155">
        <f t="shared" si="3"/>
        <v>1181</v>
      </c>
      <c r="M18" s="155">
        <f t="shared" si="3"/>
        <v>6691</v>
      </c>
      <c r="N18" s="155">
        <f t="shared" si="4"/>
        <v>28749</v>
      </c>
      <c r="O18" s="282"/>
      <c r="P18" s="282"/>
      <c r="Q18" s="282"/>
      <c r="R18" s="282"/>
      <c r="S18" s="124"/>
    </row>
    <row r="19" spans="1:21" s="129" customFormat="1">
      <c r="A19" s="205" t="s">
        <v>330</v>
      </c>
      <c r="B19" s="155">
        <f t="shared" si="5"/>
        <v>368</v>
      </c>
      <c r="C19" s="155">
        <f t="shared" ref="C19:F19" si="11">B33</f>
        <v>109</v>
      </c>
      <c r="D19" s="155">
        <f t="shared" si="11"/>
        <v>1303</v>
      </c>
      <c r="E19" s="155">
        <f t="shared" si="11"/>
        <v>2497</v>
      </c>
      <c r="F19" s="155">
        <f t="shared" si="11"/>
        <v>131</v>
      </c>
      <c r="G19" s="155">
        <f t="shared" si="7"/>
        <v>8111</v>
      </c>
      <c r="H19" s="155">
        <f t="shared" si="2"/>
        <v>986</v>
      </c>
      <c r="I19" s="155">
        <f t="shared" si="8"/>
        <v>650</v>
      </c>
      <c r="J19" s="155">
        <f t="shared" si="9"/>
        <v>74</v>
      </c>
      <c r="K19" s="155">
        <f t="shared" si="3"/>
        <v>402</v>
      </c>
      <c r="L19" s="155">
        <f t="shared" si="3"/>
        <v>533</v>
      </c>
      <c r="M19" s="155">
        <f t="shared" si="3"/>
        <v>628</v>
      </c>
      <c r="N19" s="155">
        <f t="shared" si="4"/>
        <v>15792</v>
      </c>
      <c r="O19" s="282"/>
      <c r="P19" s="282"/>
      <c r="Q19" s="282"/>
      <c r="R19" s="282"/>
      <c r="S19" s="124"/>
    </row>
    <row r="20" spans="1:21" s="129" customFormat="1">
      <c r="A20" s="205" t="s">
        <v>331</v>
      </c>
      <c r="B20" s="155">
        <f t="shared" si="5"/>
        <v>12</v>
      </c>
      <c r="C20" s="155">
        <f t="shared" ref="C20:F20" si="12">B34</f>
        <v>25</v>
      </c>
      <c r="D20" s="155">
        <f t="shared" si="12"/>
        <v>129</v>
      </c>
      <c r="E20" s="155">
        <f t="shared" si="12"/>
        <v>200</v>
      </c>
      <c r="F20" s="155">
        <f t="shared" si="12"/>
        <v>4</v>
      </c>
      <c r="G20" s="155">
        <f t="shared" si="7"/>
        <v>131</v>
      </c>
      <c r="H20" s="155">
        <f t="shared" si="2"/>
        <v>28</v>
      </c>
      <c r="I20" s="155">
        <f t="shared" si="8"/>
        <v>82</v>
      </c>
      <c r="J20" s="155">
        <f t="shared" si="9"/>
        <v>6</v>
      </c>
      <c r="K20" s="155">
        <f t="shared" si="3"/>
        <v>61</v>
      </c>
      <c r="L20" s="155">
        <f t="shared" si="3"/>
        <v>11</v>
      </c>
      <c r="M20" s="155">
        <f t="shared" si="3"/>
        <v>460</v>
      </c>
      <c r="N20" s="155">
        <f t="shared" si="4"/>
        <v>1149</v>
      </c>
      <c r="O20" s="282"/>
      <c r="P20" s="282"/>
      <c r="Q20" s="282"/>
      <c r="R20" s="282"/>
      <c r="S20" s="124"/>
    </row>
    <row r="21" spans="1:21">
      <c r="A21" s="205" t="s">
        <v>113</v>
      </c>
      <c r="B21" s="155">
        <f t="shared" si="5"/>
        <v>30</v>
      </c>
      <c r="C21" s="155">
        <f t="shared" ref="C21:F21" si="13">B35</f>
        <v>324</v>
      </c>
      <c r="D21" s="155">
        <f t="shared" si="13"/>
        <v>4464</v>
      </c>
      <c r="E21" s="155">
        <f t="shared" si="13"/>
        <v>5105</v>
      </c>
      <c r="F21" s="155">
        <f t="shared" si="13"/>
        <v>168</v>
      </c>
      <c r="G21" s="155">
        <f t="shared" si="7"/>
        <v>1059</v>
      </c>
      <c r="H21" s="155">
        <f t="shared" si="2"/>
        <v>1018</v>
      </c>
      <c r="I21" s="155">
        <f t="shared" si="8"/>
        <v>782</v>
      </c>
      <c r="J21" s="155">
        <f t="shared" si="9"/>
        <v>246</v>
      </c>
      <c r="K21" s="155">
        <f t="shared" si="3"/>
        <v>1518</v>
      </c>
      <c r="L21" s="155">
        <f t="shared" si="3"/>
        <v>1259</v>
      </c>
      <c r="M21" s="155">
        <f t="shared" si="3"/>
        <v>10705</v>
      </c>
      <c r="N21" s="155">
        <f t="shared" si="4"/>
        <v>26678</v>
      </c>
      <c r="O21" s="281"/>
      <c r="P21" s="281"/>
      <c r="Q21" s="281"/>
      <c r="R21" s="281"/>
      <c r="S21" s="124"/>
    </row>
    <row r="22" spans="1:21">
      <c r="A22" s="205" t="s">
        <v>127</v>
      </c>
      <c r="B22" s="155">
        <f t="shared" si="5"/>
        <v>19</v>
      </c>
      <c r="C22" s="155">
        <f t="shared" ref="C22:F22" si="14">B36</f>
        <v>108</v>
      </c>
      <c r="D22" s="155">
        <f t="shared" si="14"/>
        <v>2771</v>
      </c>
      <c r="E22" s="155">
        <f t="shared" si="14"/>
        <v>2530</v>
      </c>
      <c r="F22" s="155">
        <f t="shared" si="14"/>
        <v>55</v>
      </c>
      <c r="G22" s="155">
        <f t="shared" si="7"/>
        <v>371</v>
      </c>
      <c r="H22" s="155">
        <f t="shared" si="2"/>
        <v>351</v>
      </c>
      <c r="I22" s="155">
        <f t="shared" si="8"/>
        <v>498</v>
      </c>
      <c r="J22" s="155">
        <f t="shared" si="9"/>
        <v>144</v>
      </c>
      <c r="K22" s="155">
        <f t="shared" si="3"/>
        <v>611</v>
      </c>
      <c r="L22" s="155">
        <f t="shared" si="3"/>
        <v>510</v>
      </c>
      <c r="M22" s="155">
        <f t="shared" si="3"/>
        <v>5893</v>
      </c>
      <c r="N22" s="155">
        <f t="shared" si="4"/>
        <v>13861</v>
      </c>
      <c r="O22" s="281"/>
      <c r="P22" s="281"/>
      <c r="Q22" s="281"/>
      <c r="R22" s="281"/>
      <c r="S22" s="124"/>
    </row>
    <row r="23" spans="1:21" ht="25.5">
      <c r="A23" s="143" t="s">
        <v>194</v>
      </c>
      <c r="B23" s="155">
        <f>SUM(B16:B22)</f>
        <v>3417</v>
      </c>
      <c r="C23" s="155">
        <f>SUM(C16:C22)</f>
        <v>2894</v>
      </c>
      <c r="D23" s="155">
        <f t="shared" ref="D23:M23" si="15">SUM(D16:D22)</f>
        <v>82237</v>
      </c>
      <c r="E23" s="155">
        <f t="shared" si="15"/>
        <v>87851</v>
      </c>
      <c r="F23" s="155">
        <f t="shared" si="15"/>
        <v>3065</v>
      </c>
      <c r="G23" s="155">
        <f t="shared" si="15"/>
        <v>40017</v>
      </c>
      <c r="H23" s="155">
        <f t="shared" si="15"/>
        <v>30755</v>
      </c>
      <c r="I23" s="155">
        <f t="shared" si="15"/>
        <v>14010</v>
      </c>
      <c r="J23" s="155">
        <f t="shared" si="15"/>
        <v>5879</v>
      </c>
      <c r="K23" s="155">
        <f t="shared" si="15"/>
        <v>24563</v>
      </c>
      <c r="L23" s="155">
        <f t="shared" si="15"/>
        <v>18182</v>
      </c>
      <c r="M23" s="155">
        <f t="shared" si="15"/>
        <v>170561</v>
      </c>
      <c r="N23" s="155">
        <f>SUM(N16:N22)</f>
        <v>483431</v>
      </c>
      <c r="O23" s="187"/>
      <c r="P23" s="281"/>
      <c r="Q23" s="281"/>
      <c r="R23" s="281"/>
      <c r="S23" s="124"/>
    </row>
    <row r="24" spans="1:21">
      <c r="A24" s="393"/>
      <c r="B24" s="281"/>
      <c r="C24" s="281"/>
      <c r="D24" s="281"/>
      <c r="E24" s="281"/>
      <c r="F24" s="281"/>
      <c r="G24" s="281"/>
      <c r="H24" s="281"/>
      <c r="I24" s="281"/>
      <c r="J24" s="281"/>
      <c r="K24" s="281"/>
      <c r="L24" s="281"/>
      <c r="M24" s="281"/>
      <c r="N24" s="281"/>
      <c r="O24" s="281"/>
      <c r="P24" s="281"/>
    </row>
    <row r="25" spans="1:21">
      <c r="A25" s="393"/>
      <c r="B25" s="281"/>
      <c r="C25" s="281"/>
      <c r="D25" s="281"/>
      <c r="E25" s="281"/>
      <c r="F25" s="281"/>
      <c r="G25" s="281"/>
      <c r="H25" s="281"/>
      <c r="I25" s="281"/>
      <c r="J25" s="281"/>
      <c r="K25" s="281"/>
      <c r="L25" s="281"/>
      <c r="M25" s="281"/>
      <c r="N25" s="281"/>
      <c r="O25" s="281"/>
      <c r="P25" s="281"/>
    </row>
    <row r="26" spans="1:21">
      <c r="A26" s="393"/>
      <c r="B26" s="281"/>
      <c r="C26" s="281"/>
      <c r="D26" s="281"/>
      <c r="E26" s="281"/>
      <c r="F26" s="281"/>
      <c r="G26" s="281"/>
      <c r="H26" s="281"/>
      <c r="I26" s="281"/>
      <c r="J26" s="281"/>
      <c r="K26" s="281"/>
      <c r="L26" s="281"/>
      <c r="M26" s="281"/>
      <c r="N26" s="281"/>
      <c r="O26" s="281"/>
      <c r="P26" s="281"/>
    </row>
    <row r="27" spans="1:21" s="166" customFormat="1">
      <c r="A27" s="393"/>
      <c r="B27" s="281"/>
      <c r="C27" s="281"/>
      <c r="D27" s="281"/>
      <c r="E27" s="281"/>
      <c r="F27" s="281"/>
      <c r="G27" s="281"/>
      <c r="H27" s="281"/>
      <c r="I27" s="281"/>
      <c r="J27" s="281"/>
      <c r="K27" s="281"/>
      <c r="L27" s="281"/>
      <c r="M27" s="281"/>
      <c r="N27" s="281"/>
      <c r="O27" s="281"/>
      <c r="P27" s="281"/>
      <c r="Q27" s="124"/>
      <c r="R27" s="124"/>
    </row>
    <row r="28" spans="1:21">
      <c r="A28" s="393" t="s">
        <v>64</v>
      </c>
      <c r="B28" s="281"/>
      <c r="C28" s="281"/>
      <c r="D28" s="281"/>
      <c r="E28" s="281"/>
      <c r="F28" s="281"/>
      <c r="G28" s="281"/>
      <c r="H28" s="281"/>
      <c r="I28" s="281"/>
      <c r="J28" s="281"/>
      <c r="K28" s="281"/>
      <c r="L28" s="281"/>
      <c r="M28" s="281"/>
      <c r="N28" s="281"/>
      <c r="O28" s="281"/>
      <c r="P28" s="281"/>
    </row>
    <row r="29" spans="1:21" s="166" customFormat="1" ht="27" customHeight="1">
      <c r="A29" s="143" t="s">
        <v>172</v>
      </c>
      <c r="B29" s="153" t="s">
        <v>73</v>
      </c>
      <c r="C29" s="144" t="s">
        <v>231</v>
      </c>
      <c r="D29" s="153" t="s">
        <v>132</v>
      </c>
      <c r="E29" s="153" t="s">
        <v>133</v>
      </c>
      <c r="F29" s="153" t="s">
        <v>492</v>
      </c>
      <c r="G29" s="153" t="s">
        <v>74</v>
      </c>
      <c r="H29" s="153" t="s">
        <v>363</v>
      </c>
      <c r="I29" s="153" t="s">
        <v>99</v>
      </c>
      <c r="J29" s="153" t="s">
        <v>490</v>
      </c>
      <c r="K29" s="153" t="s">
        <v>491</v>
      </c>
      <c r="L29" s="321" t="s">
        <v>328</v>
      </c>
      <c r="M29" s="153" t="s">
        <v>100</v>
      </c>
      <c r="N29" s="153" t="s">
        <v>101</v>
      </c>
      <c r="O29" s="153" t="s">
        <v>494</v>
      </c>
      <c r="P29" s="153" t="s">
        <v>168</v>
      </c>
      <c r="Q29" s="137" t="s">
        <v>21</v>
      </c>
      <c r="R29" s="153" t="s">
        <v>106</v>
      </c>
      <c r="S29" s="153" t="s">
        <v>458</v>
      </c>
      <c r="T29" s="137" t="s">
        <v>107</v>
      </c>
      <c r="U29" s="153" t="s">
        <v>177</v>
      </c>
    </row>
    <row r="30" spans="1:21" s="166" customFormat="1">
      <c r="A30" s="205" t="s">
        <v>126</v>
      </c>
      <c r="B30" s="205">
        <v>1477</v>
      </c>
      <c r="C30" s="205">
        <v>64030</v>
      </c>
      <c r="D30" s="205">
        <v>55750</v>
      </c>
      <c r="E30" s="205">
        <v>1902</v>
      </c>
      <c r="F30" s="205">
        <v>4</v>
      </c>
      <c r="G30" s="205">
        <v>707</v>
      </c>
      <c r="H30" s="205">
        <v>498</v>
      </c>
      <c r="I30" s="205">
        <v>11452</v>
      </c>
      <c r="J30" s="205">
        <v>86</v>
      </c>
      <c r="K30" s="205">
        <v>5107</v>
      </c>
      <c r="L30" s="205">
        <v>951</v>
      </c>
      <c r="M30" s="205">
        <v>24197</v>
      </c>
      <c r="N30" s="205">
        <v>1179</v>
      </c>
      <c r="O30" s="205">
        <v>219</v>
      </c>
      <c r="P30" s="205">
        <v>5680</v>
      </c>
      <c r="Q30" s="205">
        <v>4789</v>
      </c>
      <c r="R30" s="205">
        <v>15884</v>
      </c>
      <c r="S30" s="205">
        <v>12321</v>
      </c>
      <c r="T30" s="205">
        <v>111167</v>
      </c>
      <c r="U30" s="155">
        <f>SUM(B30:T30)</f>
        <v>317400</v>
      </c>
    </row>
    <row r="31" spans="1:21" s="166" customFormat="1">
      <c r="A31" s="205" t="s">
        <v>208</v>
      </c>
      <c r="B31" s="205">
        <v>455</v>
      </c>
      <c r="C31" s="205">
        <v>7691</v>
      </c>
      <c r="D31" s="205">
        <v>14497</v>
      </c>
      <c r="E31" s="205">
        <v>480</v>
      </c>
      <c r="F31" s="205"/>
      <c r="G31" s="205">
        <v>963</v>
      </c>
      <c r="H31" s="205">
        <v>300</v>
      </c>
      <c r="I31" s="205">
        <v>8184</v>
      </c>
      <c r="J31" s="205">
        <v>6</v>
      </c>
      <c r="K31" s="205">
        <v>934</v>
      </c>
      <c r="L31" s="205">
        <v>56</v>
      </c>
      <c r="M31" s="205">
        <v>2114</v>
      </c>
      <c r="N31" s="205">
        <v>622</v>
      </c>
      <c r="O31" s="205">
        <v>68</v>
      </c>
      <c r="P31" s="205">
        <v>2251</v>
      </c>
      <c r="Q31" s="205">
        <v>313</v>
      </c>
      <c r="R31" s="205">
        <v>3484</v>
      </c>
      <c r="S31" s="205">
        <v>2367</v>
      </c>
      <c r="T31" s="205">
        <v>35017</v>
      </c>
      <c r="U31" s="155">
        <f t="shared" ref="U31:U36" si="16">SUM(B31:T31)</f>
        <v>79802</v>
      </c>
    </row>
    <row r="32" spans="1:21" s="166" customFormat="1">
      <c r="A32" s="205" t="s">
        <v>472</v>
      </c>
      <c r="B32" s="205">
        <v>396</v>
      </c>
      <c r="C32" s="205">
        <v>1849</v>
      </c>
      <c r="D32" s="205">
        <v>7272</v>
      </c>
      <c r="E32" s="205">
        <v>325</v>
      </c>
      <c r="F32" s="205">
        <v>1</v>
      </c>
      <c r="G32" s="205">
        <v>295</v>
      </c>
      <c r="H32" s="205">
        <v>220</v>
      </c>
      <c r="I32" s="205">
        <v>2935</v>
      </c>
      <c r="J32" s="205">
        <v>5</v>
      </c>
      <c r="K32" s="205">
        <v>552</v>
      </c>
      <c r="L32" s="205">
        <v>77</v>
      </c>
      <c r="M32" s="205">
        <v>2061</v>
      </c>
      <c r="N32" s="205">
        <v>436</v>
      </c>
      <c r="O32" s="205">
        <v>60</v>
      </c>
      <c r="P32" s="205">
        <v>1483</v>
      </c>
      <c r="Q32" s="205">
        <v>307</v>
      </c>
      <c r="R32" s="205">
        <v>2603</v>
      </c>
      <c r="S32" s="205">
        <v>1181</v>
      </c>
      <c r="T32" s="205">
        <v>6691</v>
      </c>
      <c r="U32" s="155">
        <f t="shared" si="16"/>
        <v>28749</v>
      </c>
    </row>
    <row r="33" spans="1:21" s="166" customFormat="1">
      <c r="A33" s="205" t="s">
        <v>473</v>
      </c>
      <c r="B33" s="205">
        <v>109</v>
      </c>
      <c r="C33" s="205">
        <v>1303</v>
      </c>
      <c r="D33" s="205">
        <v>2497</v>
      </c>
      <c r="E33" s="205">
        <v>131</v>
      </c>
      <c r="F33" s="205">
        <v>39</v>
      </c>
      <c r="G33" s="205">
        <v>207</v>
      </c>
      <c r="H33" s="205">
        <v>122</v>
      </c>
      <c r="I33" s="205">
        <v>692</v>
      </c>
      <c r="J33" s="205">
        <v>7263</v>
      </c>
      <c r="K33" s="205">
        <v>95</v>
      </c>
      <c r="L33" s="205">
        <v>61</v>
      </c>
      <c r="M33" s="205">
        <v>986</v>
      </c>
      <c r="N33" s="205">
        <v>126</v>
      </c>
      <c r="O33" s="205">
        <v>27</v>
      </c>
      <c r="P33" s="205">
        <v>497</v>
      </c>
      <c r="Q33" s="205">
        <v>74</v>
      </c>
      <c r="R33" s="205">
        <v>402</v>
      </c>
      <c r="S33" s="205">
        <v>533</v>
      </c>
      <c r="T33" s="205">
        <v>628</v>
      </c>
      <c r="U33" s="155">
        <f t="shared" si="16"/>
        <v>15792</v>
      </c>
    </row>
    <row r="34" spans="1:21" s="166" customFormat="1">
      <c r="A34" s="205" t="s">
        <v>474</v>
      </c>
      <c r="B34" s="205">
        <v>25</v>
      </c>
      <c r="C34" s="205">
        <v>129</v>
      </c>
      <c r="D34" s="205">
        <v>200</v>
      </c>
      <c r="E34" s="205">
        <v>4</v>
      </c>
      <c r="F34" s="205"/>
      <c r="G34" s="205">
        <v>7</v>
      </c>
      <c r="H34" s="205">
        <v>5</v>
      </c>
      <c r="I34" s="205">
        <v>122</v>
      </c>
      <c r="J34" s="205"/>
      <c r="K34" s="205">
        <v>9</v>
      </c>
      <c r="L34" s="205"/>
      <c r="M34" s="205">
        <v>28</v>
      </c>
      <c r="N34" s="205">
        <v>21</v>
      </c>
      <c r="O34" s="205">
        <v>1</v>
      </c>
      <c r="P34" s="205">
        <v>60</v>
      </c>
      <c r="Q34" s="205">
        <v>6</v>
      </c>
      <c r="R34" s="205">
        <v>61</v>
      </c>
      <c r="S34" s="205">
        <v>11</v>
      </c>
      <c r="T34" s="205">
        <v>460</v>
      </c>
      <c r="U34" s="155">
        <f t="shared" si="16"/>
        <v>1149</v>
      </c>
    </row>
    <row r="35" spans="1:21" s="166" customFormat="1">
      <c r="A35" s="205" t="s">
        <v>113</v>
      </c>
      <c r="B35" s="205">
        <v>324</v>
      </c>
      <c r="C35" s="205">
        <v>4464</v>
      </c>
      <c r="D35" s="205">
        <v>5105</v>
      </c>
      <c r="E35" s="205">
        <v>168</v>
      </c>
      <c r="F35" s="205"/>
      <c r="G35" s="205">
        <v>13</v>
      </c>
      <c r="H35" s="205">
        <v>17</v>
      </c>
      <c r="I35" s="205">
        <v>513</v>
      </c>
      <c r="J35" s="205">
        <v>3</v>
      </c>
      <c r="K35" s="205">
        <v>455</v>
      </c>
      <c r="L35" s="205">
        <v>88</v>
      </c>
      <c r="M35" s="205">
        <v>1018</v>
      </c>
      <c r="N35" s="205">
        <v>44</v>
      </c>
      <c r="O35" s="205">
        <v>30</v>
      </c>
      <c r="P35" s="205">
        <v>708</v>
      </c>
      <c r="Q35" s="205">
        <v>246</v>
      </c>
      <c r="R35" s="205">
        <v>1518</v>
      </c>
      <c r="S35" s="205">
        <v>1259</v>
      </c>
      <c r="T35" s="205">
        <v>10705</v>
      </c>
      <c r="U35" s="155">
        <f t="shared" si="16"/>
        <v>26678</v>
      </c>
    </row>
    <row r="36" spans="1:21" s="166" customFormat="1">
      <c r="A36" s="205" t="s">
        <v>127</v>
      </c>
      <c r="B36" s="205">
        <v>108</v>
      </c>
      <c r="C36" s="205">
        <v>2771</v>
      </c>
      <c r="D36" s="205">
        <v>2530</v>
      </c>
      <c r="E36" s="205">
        <v>55</v>
      </c>
      <c r="F36" s="205"/>
      <c r="G36" s="205">
        <v>19</v>
      </c>
      <c r="H36" s="205"/>
      <c r="I36" s="205">
        <v>169</v>
      </c>
      <c r="J36" s="205">
        <v>5</v>
      </c>
      <c r="K36" s="205">
        <v>179</v>
      </c>
      <c r="L36" s="205">
        <v>18</v>
      </c>
      <c r="M36" s="205">
        <v>351</v>
      </c>
      <c r="N36" s="205">
        <v>76</v>
      </c>
      <c r="O36" s="205">
        <v>51</v>
      </c>
      <c r="P36" s="205">
        <v>371</v>
      </c>
      <c r="Q36" s="205">
        <v>144</v>
      </c>
      <c r="R36" s="205">
        <v>611</v>
      </c>
      <c r="S36" s="205">
        <v>510</v>
      </c>
      <c r="T36" s="205">
        <v>5893</v>
      </c>
      <c r="U36" s="155">
        <f t="shared" si="16"/>
        <v>13861</v>
      </c>
    </row>
    <row r="37" spans="1:21" s="166" customFormat="1" ht="27.75" customHeight="1">
      <c r="A37" s="143" t="s">
        <v>194</v>
      </c>
      <c r="B37" s="205">
        <f t="shared" ref="B37:U37" si="17">SUM(B30:B36)</f>
        <v>2894</v>
      </c>
      <c r="C37" s="205">
        <f t="shared" si="17"/>
        <v>82237</v>
      </c>
      <c r="D37" s="205">
        <f t="shared" si="17"/>
        <v>87851</v>
      </c>
      <c r="E37" s="205">
        <f t="shared" si="17"/>
        <v>3065</v>
      </c>
      <c r="F37" s="205">
        <f t="shared" si="17"/>
        <v>44</v>
      </c>
      <c r="G37" s="205">
        <f t="shared" si="17"/>
        <v>2211</v>
      </c>
      <c r="H37" s="205">
        <f t="shared" si="17"/>
        <v>1162</v>
      </c>
      <c r="I37" s="205">
        <f t="shared" si="17"/>
        <v>24067</v>
      </c>
      <c r="J37" s="205">
        <f t="shared" si="17"/>
        <v>7368</v>
      </c>
      <c r="K37" s="205">
        <f t="shared" si="17"/>
        <v>7331</v>
      </c>
      <c r="L37" s="205">
        <f t="shared" si="17"/>
        <v>1251</v>
      </c>
      <c r="M37" s="205">
        <f t="shared" si="17"/>
        <v>30755</v>
      </c>
      <c r="N37" s="205">
        <f t="shared" si="17"/>
        <v>2504</v>
      </c>
      <c r="O37" s="205">
        <f t="shared" si="17"/>
        <v>456</v>
      </c>
      <c r="P37" s="205">
        <f t="shared" si="17"/>
        <v>11050</v>
      </c>
      <c r="Q37" s="205">
        <f t="shared" si="17"/>
        <v>5879</v>
      </c>
      <c r="R37" s="205">
        <f t="shared" si="17"/>
        <v>24563</v>
      </c>
      <c r="S37" s="205">
        <f t="shared" si="17"/>
        <v>18182</v>
      </c>
      <c r="T37" s="205">
        <f t="shared" si="17"/>
        <v>170561</v>
      </c>
      <c r="U37" s="205">
        <f t="shared" si="17"/>
        <v>483431</v>
      </c>
    </row>
    <row r="38" spans="1:21" s="166" customFormat="1" ht="27.75" customHeight="1">
      <c r="A38" s="183"/>
      <c r="B38" s="195"/>
      <c r="C38" s="195"/>
      <c r="D38" s="195"/>
      <c r="E38" s="195"/>
      <c r="F38" s="195"/>
      <c r="G38" s="396"/>
      <c r="H38" s="195"/>
      <c r="I38" s="195"/>
      <c r="J38" s="195"/>
      <c r="K38" s="195"/>
      <c r="L38" s="195"/>
      <c r="M38" s="195"/>
      <c r="N38" s="195"/>
      <c r="O38" s="195"/>
      <c r="P38" s="195"/>
      <c r="Q38" s="124"/>
      <c r="R38" s="124"/>
    </row>
    <row r="39" spans="1:21" s="166" customFormat="1" ht="27.75" customHeight="1">
      <c r="A39" s="183"/>
      <c r="B39" s="195"/>
      <c r="C39" s="195"/>
      <c r="D39" s="195"/>
      <c r="E39" s="195"/>
      <c r="F39" s="195"/>
      <c r="G39" s="195"/>
      <c r="H39" s="195"/>
      <c r="I39" s="195"/>
      <c r="J39" s="195"/>
      <c r="K39" s="195"/>
      <c r="L39" s="195"/>
      <c r="M39" s="195"/>
      <c r="N39" s="195"/>
      <c r="O39" s="195"/>
      <c r="P39" s="195"/>
      <c r="Q39" s="124"/>
      <c r="R39" s="124"/>
    </row>
    <row r="40" spans="1:21" s="166" customFormat="1" ht="27.75" customHeight="1">
      <c r="A40" s="183"/>
      <c r="B40" s="195"/>
      <c r="C40" s="195"/>
      <c r="D40" s="195"/>
      <c r="E40" s="195"/>
      <c r="F40" s="195"/>
      <c r="G40" s="195"/>
      <c r="H40" s="195"/>
      <c r="I40" s="195"/>
      <c r="J40" s="195"/>
      <c r="K40" s="195"/>
      <c r="L40" s="195"/>
      <c r="M40" s="195"/>
      <c r="N40" s="195"/>
      <c r="O40" s="195"/>
      <c r="P40" s="195"/>
      <c r="Q40" s="124"/>
      <c r="R40" s="124"/>
    </row>
    <row r="41" spans="1:21" s="166" customFormat="1" ht="27.75" customHeight="1">
      <c r="A41" s="183"/>
      <c r="B41" s="195"/>
      <c r="C41" s="195"/>
      <c r="D41" s="195"/>
      <c r="E41" s="195"/>
      <c r="F41" s="195"/>
      <c r="G41" s="195"/>
      <c r="H41" s="195"/>
      <c r="I41" s="195"/>
      <c r="J41" s="195"/>
      <c r="K41" s="195"/>
      <c r="L41" s="195"/>
      <c r="M41" s="195"/>
      <c r="N41" s="195"/>
      <c r="O41" s="195"/>
      <c r="P41" s="195"/>
      <c r="Q41" s="124"/>
      <c r="R41" s="124"/>
    </row>
    <row r="42" spans="1:21" s="166" customFormat="1" ht="99" customHeight="1">
      <c r="A42" s="183"/>
      <c r="B42" s="195"/>
      <c r="C42" s="195"/>
      <c r="D42" s="195"/>
      <c r="E42" s="195"/>
      <c r="F42" s="195"/>
      <c r="G42" s="195"/>
      <c r="H42" s="195"/>
      <c r="I42" s="195"/>
      <c r="J42" s="195"/>
      <c r="K42" s="195"/>
      <c r="L42" s="195"/>
      <c r="M42" s="195"/>
      <c r="N42" s="195"/>
      <c r="O42" s="195"/>
      <c r="P42" s="195"/>
      <c r="Q42" s="124"/>
      <c r="R42" s="124"/>
    </row>
    <row r="43" spans="1:21" s="166" customFormat="1" ht="27.75" customHeight="1">
      <c r="A43" s="183"/>
      <c r="B43" s="195"/>
      <c r="C43" s="195"/>
      <c r="D43" s="195"/>
      <c r="E43" s="195"/>
      <c r="F43" s="195"/>
      <c r="G43" s="195"/>
      <c r="H43" s="195"/>
      <c r="I43" s="195"/>
      <c r="J43" s="195"/>
      <c r="K43" s="195"/>
      <c r="L43" s="195"/>
      <c r="M43" s="195"/>
      <c r="N43" s="195"/>
      <c r="O43" s="195"/>
      <c r="P43" s="195"/>
      <c r="Q43" s="124"/>
      <c r="R43" s="124"/>
    </row>
    <row r="44" spans="1:21" s="166" customFormat="1" ht="12.75" customHeight="1">
      <c r="A44" s="554"/>
      <c r="B44" s="554"/>
      <c r="C44" s="554"/>
      <c r="D44" s="554"/>
      <c r="E44" s="554"/>
      <c r="F44" s="134"/>
      <c r="G44" s="134"/>
      <c r="H44" s="134"/>
      <c r="I44" s="134"/>
      <c r="J44" s="134"/>
      <c r="K44" s="134"/>
      <c r="L44" s="134"/>
      <c r="M44" s="134"/>
      <c r="N44" s="134"/>
      <c r="O44" s="134"/>
      <c r="P44" s="134"/>
      <c r="Q44" s="124"/>
      <c r="R44" s="124"/>
    </row>
    <row r="45" spans="1:21" s="166" customFormat="1">
      <c r="A45" s="183"/>
      <c r="B45" s="134"/>
      <c r="C45" s="134"/>
      <c r="D45" s="134"/>
      <c r="E45" s="134"/>
      <c r="F45" s="134"/>
      <c r="G45" s="134"/>
      <c r="H45" s="134"/>
      <c r="I45" s="134"/>
      <c r="J45" s="134"/>
      <c r="K45" s="134"/>
      <c r="L45" s="134"/>
      <c r="M45" s="134"/>
      <c r="N45" s="134"/>
      <c r="O45" s="134"/>
      <c r="P45" s="134"/>
      <c r="Q45" s="124"/>
      <c r="R45" s="124"/>
    </row>
    <row r="46" spans="1:21" s="166" customFormat="1" ht="30">
      <c r="A46" s="397" t="s">
        <v>61</v>
      </c>
      <c r="B46" s="187"/>
      <c r="C46" s="187"/>
      <c r="D46" s="187"/>
      <c r="E46" s="187"/>
      <c r="F46" s="187"/>
      <c r="G46" s="187"/>
      <c r="H46" s="187"/>
      <c r="I46" s="187"/>
      <c r="J46" s="187"/>
      <c r="K46" s="187"/>
      <c r="L46" s="187"/>
      <c r="M46" s="281"/>
      <c r="N46" s="187"/>
      <c r="O46" s="282"/>
      <c r="P46" s="282"/>
      <c r="Q46" s="124"/>
      <c r="R46" s="124"/>
    </row>
    <row r="47" spans="1:21" s="166" customFormat="1" ht="15">
      <c r="A47" s="397"/>
      <c r="B47" s="187"/>
      <c r="C47" s="187"/>
      <c r="D47" s="187"/>
      <c r="E47" s="187"/>
      <c r="F47" s="187"/>
      <c r="G47" s="187"/>
      <c r="H47" s="187"/>
      <c r="I47" s="187"/>
      <c r="J47" s="187"/>
      <c r="K47" s="187"/>
      <c r="L47" s="187"/>
      <c r="M47" s="281"/>
      <c r="N47" s="187"/>
      <c r="O47" s="282"/>
      <c r="P47" s="282"/>
      <c r="Q47" s="124"/>
      <c r="R47" s="124"/>
    </row>
    <row r="48" spans="1:21">
      <c r="A48" s="183" t="s">
        <v>80</v>
      </c>
      <c r="B48" s="187"/>
      <c r="C48" s="187"/>
      <c r="D48" s="187"/>
      <c r="E48" s="187"/>
      <c r="F48" s="187"/>
      <c r="G48" s="187"/>
      <c r="H48" s="187"/>
      <c r="I48" s="187"/>
      <c r="J48" s="187"/>
      <c r="K48" s="187"/>
      <c r="L48" s="187"/>
      <c r="M48" s="281"/>
      <c r="N48" s="187"/>
      <c r="O48" s="282"/>
      <c r="P48" s="282"/>
    </row>
    <row r="49" spans="1:20" ht="26.25" customHeight="1">
      <c r="A49" s="205" t="s">
        <v>102</v>
      </c>
      <c r="B49" s="249" t="s">
        <v>145</v>
      </c>
      <c r="C49" s="137" t="s">
        <v>73</v>
      </c>
      <c r="D49" s="137" t="s">
        <v>231</v>
      </c>
      <c r="E49" s="137" t="s">
        <v>159</v>
      </c>
      <c r="F49" s="137" t="s">
        <v>133</v>
      </c>
      <c r="G49" s="137" t="s">
        <v>160</v>
      </c>
      <c r="H49" s="321" t="s">
        <v>100</v>
      </c>
      <c r="I49" s="137" t="s">
        <v>101</v>
      </c>
      <c r="J49" s="249" t="s">
        <v>478</v>
      </c>
      <c r="K49" s="137" t="s">
        <v>106</v>
      </c>
      <c r="L49" s="137" t="s">
        <v>161</v>
      </c>
      <c r="M49" s="137" t="s">
        <v>107</v>
      </c>
      <c r="N49" s="153" t="s">
        <v>177</v>
      </c>
      <c r="O49" s="281"/>
      <c r="P49" s="281"/>
      <c r="Q49" s="282"/>
      <c r="R49" s="282"/>
      <c r="S49" s="124"/>
      <c r="T49" s="124"/>
    </row>
    <row r="50" spans="1:20" ht="25.5" customHeight="1">
      <c r="A50" s="324" t="s">
        <v>144</v>
      </c>
      <c r="B50" s="155">
        <f>B64</f>
        <v>1695</v>
      </c>
      <c r="C50" s="155">
        <f t="shared" ref="C50:F50" si="18">C64</f>
        <v>803</v>
      </c>
      <c r="D50" s="155">
        <f t="shared" si="18"/>
        <v>23502</v>
      </c>
      <c r="E50" s="155">
        <f t="shared" si="18"/>
        <v>22924</v>
      </c>
      <c r="F50" s="155">
        <f t="shared" si="18"/>
        <v>613</v>
      </c>
      <c r="G50" s="155">
        <f t="shared" ref="G50:M50" si="19">G64</f>
        <v>12043</v>
      </c>
      <c r="H50" s="155">
        <f t="shared" si="19"/>
        <v>10767</v>
      </c>
      <c r="I50" s="155">
        <f t="shared" si="19"/>
        <v>3566</v>
      </c>
      <c r="J50" s="155">
        <f t="shared" si="19"/>
        <v>1864</v>
      </c>
      <c r="K50" s="155">
        <f t="shared" si="19"/>
        <v>4241</v>
      </c>
      <c r="L50" s="155">
        <f t="shared" si="19"/>
        <v>4894</v>
      </c>
      <c r="M50" s="155">
        <f t="shared" si="19"/>
        <v>19447</v>
      </c>
      <c r="N50" s="155">
        <f t="shared" ref="N50" si="20">N64</f>
        <v>106359</v>
      </c>
      <c r="O50" s="128"/>
      <c r="P50" s="128"/>
      <c r="Q50" s="282"/>
      <c r="R50" s="282"/>
      <c r="S50" s="124"/>
      <c r="T50" s="124"/>
    </row>
    <row r="51" spans="1:20" s="166" customFormat="1">
      <c r="A51" s="163"/>
      <c r="B51" s="128"/>
      <c r="C51" s="128"/>
      <c r="D51" s="128"/>
      <c r="E51" s="128"/>
      <c r="F51" s="128"/>
      <c r="G51" s="128"/>
      <c r="H51" s="128"/>
      <c r="I51" s="128"/>
      <c r="J51" s="128"/>
      <c r="K51" s="128"/>
      <c r="L51" s="128"/>
      <c r="M51" s="128"/>
      <c r="N51" s="128"/>
      <c r="O51" s="128"/>
      <c r="P51" s="282"/>
      <c r="Q51" s="282"/>
      <c r="R51" s="124"/>
      <c r="S51" s="124"/>
    </row>
    <row r="52" spans="1:20" s="283" customFormat="1">
      <c r="A52" s="163"/>
      <c r="B52" s="128"/>
      <c r="C52" s="128"/>
      <c r="D52" s="128"/>
      <c r="E52" s="128"/>
      <c r="F52" s="128"/>
      <c r="G52" s="128"/>
      <c r="H52" s="128"/>
      <c r="I52" s="128"/>
      <c r="J52" s="128"/>
      <c r="K52" s="128"/>
      <c r="L52" s="128"/>
      <c r="M52" s="128"/>
      <c r="N52" s="128"/>
      <c r="O52" s="128"/>
      <c r="P52" s="282"/>
      <c r="Q52" s="282"/>
      <c r="R52" s="124"/>
      <c r="S52" s="124"/>
    </row>
    <row r="53" spans="1:20" s="283" customFormat="1">
      <c r="A53" s="163"/>
      <c r="B53" s="128"/>
      <c r="C53" s="128"/>
      <c r="D53" s="128"/>
      <c r="E53" s="128"/>
      <c r="F53" s="128"/>
      <c r="G53" s="128"/>
      <c r="H53" s="128"/>
      <c r="I53" s="128"/>
      <c r="J53" s="128"/>
      <c r="K53" s="128"/>
      <c r="L53" s="128"/>
      <c r="M53" s="128"/>
      <c r="N53" s="128"/>
      <c r="O53" s="128"/>
      <c r="P53" s="282"/>
      <c r="Q53" s="282"/>
      <c r="R53" s="124"/>
      <c r="S53" s="124"/>
    </row>
    <row r="54" spans="1:20" s="283" customFormat="1">
      <c r="A54" s="163"/>
      <c r="B54" s="128"/>
      <c r="C54" s="128"/>
      <c r="D54" s="128"/>
      <c r="E54" s="128"/>
      <c r="F54" s="128"/>
      <c r="G54" s="128"/>
      <c r="H54" s="128"/>
      <c r="I54" s="128"/>
      <c r="J54" s="128"/>
      <c r="K54" s="128"/>
      <c r="L54" s="128"/>
      <c r="M54" s="128"/>
      <c r="N54" s="128"/>
      <c r="O54" s="128"/>
      <c r="P54" s="282"/>
      <c r="Q54" s="282"/>
      <c r="R54" s="124"/>
      <c r="S54" s="124"/>
    </row>
    <row r="55" spans="1:20" s="283" customFormat="1">
      <c r="A55" s="183" t="s">
        <v>79</v>
      </c>
      <c r="B55" s="187"/>
      <c r="C55" s="187"/>
      <c r="D55" s="187"/>
      <c r="E55" s="187"/>
      <c r="F55" s="187"/>
      <c r="G55" s="187"/>
      <c r="H55" s="187"/>
      <c r="I55" s="187"/>
      <c r="J55" s="187"/>
      <c r="K55" s="187"/>
      <c r="L55" s="187"/>
      <c r="M55" s="187"/>
      <c r="N55" s="281"/>
      <c r="O55" s="187"/>
      <c r="P55" s="282"/>
      <c r="Q55" s="282"/>
      <c r="R55" s="124"/>
      <c r="S55" s="124"/>
    </row>
    <row r="56" spans="1:20" s="283" customFormat="1" ht="38.25">
      <c r="A56" s="205" t="s">
        <v>102</v>
      </c>
      <c r="B56" s="249" t="s">
        <v>145</v>
      </c>
      <c r="C56" s="137" t="s">
        <v>73</v>
      </c>
      <c r="D56" s="137" t="s">
        <v>231</v>
      </c>
      <c r="E56" s="137" t="s">
        <v>159</v>
      </c>
      <c r="F56" s="137" t="s">
        <v>133</v>
      </c>
      <c r="G56" s="137" t="s">
        <v>160</v>
      </c>
      <c r="H56" s="321" t="s">
        <v>100</v>
      </c>
      <c r="I56" s="137" t="s">
        <v>101</v>
      </c>
      <c r="J56" s="249" t="s">
        <v>478</v>
      </c>
      <c r="K56" s="137" t="s">
        <v>106</v>
      </c>
      <c r="L56" s="137" t="s">
        <v>161</v>
      </c>
      <c r="M56" s="137" t="s">
        <v>107</v>
      </c>
      <c r="N56" s="153" t="s">
        <v>177</v>
      </c>
      <c r="O56" s="281"/>
      <c r="P56" s="281"/>
      <c r="Q56" s="282"/>
      <c r="R56" s="282"/>
      <c r="S56" s="124"/>
    </row>
    <row r="57" spans="1:20" s="283" customFormat="1">
      <c r="A57" s="155" t="s">
        <v>126</v>
      </c>
      <c r="B57" s="155">
        <f>F71+G71+H71</f>
        <v>508</v>
      </c>
      <c r="C57" s="155">
        <f>B71</f>
        <v>347</v>
      </c>
      <c r="D57" s="155">
        <f t="shared" ref="D57:F57" si="21">C71</f>
        <v>15714</v>
      </c>
      <c r="E57" s="155">
        <f t="shared" si="21"/>
        <v>13595</v>
      </c>
      <c r="F57" s="155">
        <f t="shared" si="21"/>
        <v>334</v>
      </c>
      <c r="G57" s="155">
        <f>I71+J71+K71+L71</f>
        <v>4798</v>
      </c>
      <c r="H57" s="155">
        <f t="shared" ref="H57:H63" si="22">M71</f>
        <v>7722</v>
      </c>
      <c r="I57" s="155">
        <f>N71+O71+P71</f>
        <v>1545</v>
      </c>
      <c r="J57" s="155">
        <f>Q71</f>
        <v>1398</v>
      </c>
      <c r="K57" s="155">
        <f t="shared" ref="K57:M63" si="23">R71</f>
        <v>2692</v>
      </c>
      <c r="L57" s="155">
        <f t="shared" si="23"/>
        <v>2870</v>
      </c>
      <c r="M57" s="155">
        <f t="shared" si="23"/>
        <v>11350</v>
      </c>
      <c r="N57" s="155">
        <f t="shared" ref="N57:N63" si="24">SUM(B57:M57)</f>
        <v>62873</v>
      </c>
      <c r="O57" s="281"/>
      <c r="P57" s="281"/>
      <c r="Q57" s="282"/>
      <c r="R57" s="282"/>
      <c r="S57" s="124"/>
    </row>
    <row r="58" spans="1:20" s="283" customFormat="1">
      <c r="A58" s="205" t="s">
        <v>208</v>
      </c>
      <c r="B58" s="155">
        <f t="shared" ref="B58:B63" si="25">F72+G72+H72</f>
        <v>753</v>
      </c>
      <c r="C58" s="155">
        <f t="shared" ref="C58:F58" si="26">B72</f>
        <v>122</v>
      </c>
      <c r="D58" s="155">
        <f t="shared" si="26"/>
        <v>3532</v>
      </c>
      <c r="E58" s="155">
        <f t="shared" si="26"/>
        <v>4048</v>
      </c>
      <c r="F58" s="155">
        <f t="shared" si="26"/>
        <v>102</v>
      </c>
      <c r="G58" s="155">
        <f t="shared" ref="G58:G63" si="27">I72+J72+K72+L72</f>
        <v>3098</v>
      </c>
      <c r="H58" s="155">
        <f t="shared" si="22"/>
        <v>1225</v>
      </c>
      <c r="I58" s="155">
        <f t="shared" ref="I58:I63" si="28">N72+O72+P72</f>
        <v>838</v>
      </c>
      <c r="J58" s="155">
        <f t="shared" ref="J58:J63" si="29">Q72</f>
        <v>108</v>
      </c>
      <c r="K58" s="155">
        <f t="shared" si="23"/>
        <v>674</v>
      </c>
      <c r="L58" s="155">
        <f t="shared" si="23"/>
        <v>914</v>
      </c>
      <c r="M58" s="155">
        <f t="shared" si="23"/>
        <v>3292</v>
      </c>
      <c r="N58" s="155">
        <f t="shared" si="24"/>
        <v>18706</v>
      </c>
      <c r="O58" s="281"/>
      <c r="P58" s="281"/>
      <c r="Q58" s="282"/>
      <c r="R58" s="282"/>
      <c r="S58" s="124"/>
    </row>
    <row r="59" spans="1:20" s="283" customFormat="1">
      <c r="A59" s="205" t="s">
        <v>329</v>
      </c>
      <c r="B59" s="155">
        <f t="shared" si="25"/>
        <v>220</v>
      </c>
      <c r="C59" s="155">
        <f t="shared" ref="C59:F59" si="30">B73</f>
        <v>139</v>
      </c>
      <c r="D59" s="155">
        <f t="shared" si="30"/>
        <v>642</v>
      </c>
      <c r="E59" s="155">
        <f t="shared" si="30"/>
        <v>2302</v>
      </c>
      <c r="F59" s="155">
        <f t="shared" si="30"/>
        <v>103</v>
      </c>
      <c r="G59" s="155">
        <f t="shared" si="27"/>
        <v>1093</v>
      </c>
      <c r="H59" s="155">
        <f t="shared" si="22"/>
        <v>854</v>
      </c>
      <c r="I59" s="155">
        <f t="shared" si="28"/>
        <v>569</v>
      </c>
      <c r="J59" s="155">
        <f t="shared" si="29"/>
        <v>142</v>
      </c>
      <c r="K59" s="155">
        <f t="shared" si="23"/>
        <v>472</v>
      </c>
      <c r="L59" s="155">
        <f t="shared" si="23"/>
        <v>374</v>
      </c>
      <c r="M59" s="155">
        <f t="shared" si="23"/>
        <v>757</v>
      </c>
      <c r="N59" s="155">
        <f t="shared" si="24"/>
        <v>7667</v>
      </c>
      <c r="O59" s="281"/>
      <c r="P59" s="281"/>
      <c r="Q59" s="282"/>
      <c r="R59" s="282"/>
      <c r="S59" s="124"/>
    </row>
    <row r="60" spans="1:20" s="283" customFormat="1">
      <c r="A60" s="205" t="s">
        <v>330</v>
      </c>
      <c r="B60" s="155">
        <f t="shared" si="25"/>
        <v>185</v>
      </c>
      <c r="C60" s="155">
        <f t="shared" ref="C60:F60" si="31">B74</f>
        <v>52</v>
      </c>
      <c r="D60" s="155">
        <f t="shared" si="31"/>
        <v>608</v>
      </c>
      <c r="E60" s="155">
        <f t="shared" si="31"/>
        <v>1161</v>
      </c>
      <c r="F60" s="155">
        <f t="shared" si="31"/>
        <v>43</v>
      </c>
      <c r="G60" s="155">
        <f t="shared" si="27"/>
        <v>2635</v>
      </c>
      <c r="H60" s="155">
        <f t="shared" si="22"/>
        <v>506</v>
      </c>
      <c r="I60" s="155">
        <f t="shared" si="28"/>
        <v>277</v>
      </c>
      <c r="J60" s="155">
        <f t="shared" si="29"/>
        <v>45</v>
      </c>
      <c r="K60" s="155">
        <f t="shared" si="23"/>
        <v>99</v>
      </c>
      <c r="L60" s="155">
        <f t="shared" si="23"/>
        <v>218</v>
      </c>
      <c r="M60" s="155">
        <f t="shared" si="23"/>
        <v>212</v>
      </c>
      <c r="N60" s="155">
        <f t="shared" si="24"/>
        <v>6041</v>
      </c>
      <c r="O60" s="281"/>
      <c r="P60" s="281"/>
      <c r="Q60" s="282"/>
      <c r="R60" s="282"/>
      <c r="S60" s="124"/>
    </row>
    <row r="61" spans="1:20" s="283" customFormat="1">
      <c r="A61" s="205" t="s">
        <v>331</v>
      </c>
      <c r="B61" s="155">
        <f t="shared" si="25"/>
        <v>4</v>
      </c>
      <c r="C61" s="155">
        <f t="shared" ref="C61:F61" si="32">B75</f>
        <v>15</v>
      </c>
      <c r="D61" s="155">
        <f t="shared" si="32"/>
        <v>89</v>
      </c>
      <c r="E61" s="155">
        <f t="shared" si="32"/>
        <v>59</v>
      </c>
      <c r="F61" s="155">
        <f t="shared" si="32"/>
        <v>1</v>
      </c>
      <c r="G61" s="155">
        <f t="shared" si="27"/>
        <v>49</v>
      </c>
      <c r="H61" s="155">
        <f t="shared" si="22"/>
        <v>11</v>
      </c>
      <c r="I61" s="155">
        <f t="shared" si="28"/>
        <v>50</v>
      </c>
      <c r="J61" s="155">
        <f t="shared" si="29"/>
        <v>4</v>
      </c>
      <c r="K61" s="155">
        <f t="shared" si="23"/>
        <v>6</v>
      </c>
      <c r="L61" s="155">
        <f t="shared" si="23"/>
        <v>2</v>
      </c>
      <c r="M61" s="155">
        <f t="shared" si="23"/>
        <v>102</v>
      </c>
      <c r="N61" s="155">
        <f t="shared" si="24"/>
        <v>392</v>
      </c>
      <c r="O61" s="281"/>
      <c r="P61" s="281"/>
      <c r="Q61" s="282"/>
      <c r="R61" s="282"/>
      <c r="S61" s="124"/>
    </row>
    <row r="62" spans="1:20" s="283" customFormat="1">
      <c r="A62" s="155" t="s">
        <v>113</v>
      </c>
      <c r="B62" s="155">
        <f t="shared" si="25"/>
        <v>18</v>
      </c>
      <c r="C62" s="155">
        <f t="shared" ref="C62:F62" si="33">B76</f>
        <v>91</v>
      </c>
      <c r="D62" s="155">
        <f t="shared" si="33"/>
        <v>2126</v>
      </c>
      <c r="E62" s="155">
        <f t="shared" si="33"/>
        <v>1282</v>
      </c>
      <c r="F62" s="155">
        <f t="shared" si="33"/>
        <v>25</v>
      </c>
      <c r="G62" s="155">
        <f t="shared" si="27"/>
        <v>286</v>
      </c>
      <c r="H62" s="155">
        <f t="shared" si="22"/>
        <v>351</v>
      </c>
      <c r="I62" s="155">
        <f t="shared" si="28"/>
        <v>155</v>
      </c>
      <c r="J62" s="155">
        <f t="shared" si="29"/>
        <v>106</v>
      </c>
      <c r="K62" s="155">
        <f t="shared" si="23"/>
        <v>192</v>
      </c>
      <c r="L62" s="155">
        <f t="shared" si="23"/>
        <v>370</v>
      </c>
      <c r="M62" s="155">
        <f t="shared" si="23"/>
        <v>2657</v>
      </c>
      <c r="N62" s="155">
        <f t="shared" si="24"/>
        <v>7659</v>
      </c>
      <c r="O62" s="281"/>
      <c r="P62" s="281"/>
      <c r="Q62" s="282"/>
      <c r="R62" s="282"/>
      <c r="S62" s="124"/>
    </row>
    <row r="63" spans="1:20" s="283" customFormat="1">
      <c r="A63" s="205" t="s">
        <v>127</v>
      </c>
      <c r="B63" s="155">
        <f t="shared" si="25"/>
        <v>7</v>
      </c>
      <c r="C63" s="155">
        <f t="shared" ref="C63:F63" si="34">B77</f>
        <v>37</v>
      </c>
      <c r="D63" s="155">
        <f t="shared" si="34"/>
        <v>791</v>
      </c>
      <c r="E63" s="155">
        <f t="shared" si="34"/>
        <v>477</v>
      </c>
      <c r="F63" s="155">
        <f t="shared" si="34"/>
        <v>5</v>
      </c>
      <c r="G63" s="155">
        <f t="shared" si="27"/>
        <v>84</v>
      </c>
      <c r="H63" s="155">
        <f t="shared" si="22"/>
        <v>98</v>
      </c>
      <c r="I63" s="155">
        <f t="shared" si="28"/>
        <v>132</v>
      </c>
      <c r="J63" s="155">
        <f t="shared" si="29"/>
        <v>61</v>
      </c>
      <c r="K63" s="155">
        <f t="shared" si="23"/>
        <v>106</v>
      </c>
      <c r="L63" s="155">
        <f t="shared" si="23"/>
        <v>146</v>
      </c>
      <c r="M63" s="155">
        <f t="shared" si="23"/>
        <v>1077</v>
      </c>
      <c r="N63" s="155">
        <f t="shared" si="24"/>
        <v>3021</v>
      </c>
      <c r="O63" s="281"/>
      <c r="P63" s="281"/>
      <c r="Q63" s="281"/>
      <c r="R63" s="281"/>
      <c r="S63" s="124"/>
    </row>
    <row r="64" spans="1:20" s="283" customFormat="1" ht="25.5">
      <c r="A64" s="324" t="s">
        <v>144</v>
      </c>
      <c r="B64" s="155">
        <f>SUM(B57:B63)</f>
        <v>1695</v>
      </c>
      <c r="C64" s="155">
        <f>SUM(C57:C63)</f>
        <v>803</v>
      </c>
      <c r="D64" s="155">
        <f t="shared" ref="D64:N64" si="35">SUM(D57:D63)</f>
        <v>23502</v>
      </c>
      <c r="E64" s="155">
        <f t="shared" si="35"/>
        <v>22924</v>
      </c>
      <c r="F64" s="155">
        <f t="shared" si="35"/>
        <v>613</v>
      </c>
      <c r="G64" s="155">
        <f t="shared" si="35"/>
        <v>12043</v>
      </c>
      <c r="H64" s="155">
        <f t="shared" si="35"/>
        <v>10767</v>
      </c>
      <c r="I64" s="155">
        <f t="shared" si="35"/>
        <v>3566</v>
      </c>
      <c r="J64" s="155">
        <f t="shared" si="35"/>
        <v>1864</v>
      </c>
      <c r="K64" s="155">
        <f t="shared" si="35"/>
        <v>4241</v>
      </c>
      <c r="L64" s="155">
        <f t="shared" si="35"/>
        <v>4894</v>
      </c>
      <c r="M64" s="155">
        <f t="shared" si="35"/>
        <v>19447</v>
      </c>
      <c r="N64" s="155">
        <f t="shared" si="35"/>
        <v>106359</v>
      </c>
      <c r="O64" s="281"/>
      <c r="P64" s="281"/>
      <c r="Q64" s="281"/>
      <c r="R64" s="281"/>
      <c r="S64" s="124"/>
    </row>
    <row r="65" spans="1:21" s="283" customFormat="1">
      <c r="A65" s="183"/>
      <c r="B65" s="187"/>
      <c r="C65" s="187"/>
      <c r="D65" s="187"/>
      <c r="E65" s="187"/>
      <c r="F65" s="187"/>
      <c r="G65" s="187"/>
      <c r="H65" s="187"/>
      <c r="I65" s="187"/>
      <c r="J65" s="187"/>
      <c r="K65" s="187"/>
      <c r="L65" s="187"/>
      <c r="M65" s="187"/>
      <c r="N65" s="281"/>
      <c r="O65" s="187"/>
      <c r="P65" s="281"/>
      <c r="Q65" s="281"/>
      <c r="R65" s="124"/>
    </row>
    <row r="66" spans="1:21" s="283" customFormat="1">
      <c r="A66" s="183"/>
      <c r="B66" s="187"/>
      <c r="C66" s="187"/>
      <c r="D66" s="187"/>
      <c r="E66" s="187"/>
      <c r="F66" s="187"/>
      <c r="G66" s="187"/>
      <c r="H66" s="187"/>
      <c r="I66" s="187"/>
      <c r="J66" s="187"/>
      <c r="K66" s="187"/>
      <c r="L66" s="187"/>
      <c r="M66" s="187"/>
      <c r="N66" s="281"/>
      <c r="O66" s="187"/>
      <c r="P66" s="281"/>
      <c r="Q66" s="281"/>
      <c r="R66" s="124"/>
    </row>
    <row r="67" spans="1:21" s="283" customFormat="1">
      <c r="A67" s="183"/>
      <c r="B67" s="187"/>
      <c r="C67" s="187"/>
      <c r="D67" s="187"/>
      <c r="E67" s="187"/>
      <c r="F67" s="187"/>
      <c r="G67" s="187"/>
      <c r="H67" s="187"/>
      <c r="I67" s="187"/>
      <c r="J67" s="187"/>
      <c r="K67" s="187"/>
      <c r="L67" s="187"/>
      <c r="M67" s="187"/>
      <c r="N67" s="281"/>
      <c r="O67" s="187"/>
      <c r="P67" s="281"/>
      <c r="Q67" s="281"/>
      <c r="R67" s="124"/>
    </row>
    <row r="68" spans="1:21" s="283" customFormat="1">
      <c r="A68" s="183"/>
      <c r="B68" s="187"/>
      <c r="C68" s="187"/>
      <c r="D68" s="187"/>
      <c r="E68" s="187"/>
      <c r="F68" s="187"/>
      <c r="G68" s="187"/>
      <c r="H68" s="187"/>
      <c r="I68" s="187"/>
      <c r="J68" s="187"/>
      <c r="K68" s="187"/>
      <c r="L68" s="187"/>
      <c r="M68" s="187"/>
      <c r="N68" s="281"/>
      <c r="O68" s="187"/>
      <c r="P68" s="281"/>
      <c r="Q68" s="281"/>
      <c r="R68" s="124"/>
    </row>
    <row r="69" spans="1:21" s="283" customFormat="1">
      <c r="A69" s="183" t="s">
        <v>64</v>
      </c>
      <c r="B69" s="187"/>
      <c r="C69" s="187"/>
      <c r="D69" s="187"/>
      <c r="E69" s="187"/>
      <c r="F69" s="187"/>
      <c r="G69" s="187"/>
      <c r="H69" s="187"/>
      <c r="I69" s="187"/>
      <c r="J69" s="187"/>
      <c r="K69" s="187"/>
      <c r="L69" s="187"/>
      <c r="M69" s="187"/>
      <c r="N69" s="281"/>
      <c r="O69" s="187"/>
      <c r="P69" s="281"/>
      <c r="Q69" s="281"/>
      <c r="R69" s="124"/>
    </row>
    <row r="70" spans="1:21" s="283" customFormat="1" ht="39.75" customHeight="1">
      <c r="A70" s="205" t="s">
        <v>102</v>
      </c>
      <c r="B70" s="153" t="s">
        <v>73</v>
      </c>
      <c r="C70" s="144" t="s">
        <v>231</v>
      </c>
      <c r="D70" s="153" t="s">
        <v>132</v>
      </c>
      <c r="E70" s="153" t="s">
        <v>133</v>
      </c>
      <c r="F70" s="153" t="s">
        <v>492</v>
      </c>
      <c r="G70" s="153" t="s">
        <v>74</v>
      </c>
      <c r="H70" s="153" t="s">
        <v>363</v>
      </c>
      <c r="I70" s="153" t="s">
        <v>99</v>
      </c>
      <c r="J70" s="153" t="s">
        <v>490</v>
      </c>
      <c r="K70" s="153" t="s">
        <v>491</v>
      </c>
      <c r="L70" s="321" t="s">
        <v>328</v>
      </c>
      <c r="M70" s="153" t="s">
        <v>100</v>
      </c>
      <c r="N70" s="153" t="s">
        <v>101</v>
      </c>
      <c r="O70" s="153" t="s">
        <v>494</v>
      </c>
      <c r="P70" s="153" t="s">
        <v>168</v>
      </c>
      <c r="Q70" s="137" t="s">
        <v>21</v>
      </c>
      <c r="R70" s="153" t="s">
        <v>106</v>
      </c>
      <c r="S70" s="153" t="s">
        <v>458</v>
      </c>
      <c r="T70" s="137" t="s">
        <v>107</v>
      </c>
      <c r="U70" s="153" t="s">
        <v>177</v>
      </c>
    </row>
    <row r="71" spans="1:21" s="283" customFormat="1">
      <c r="A71" s="155" t="s">
        <v>126</v>
      </c>
      <c r="B71" s="325">
        <v>347</v>
      </c>
      <c r="C71" s="325">
        <v>15714</v>
      </c>
      <c r="D71" s="325">
        <v>13595</v>
      </c>
      <c r="E71" s="325">
        <v>334</v>
      </c>
      <c r="F71" s="325">
        <v>4</v>
      </c>
      <c r="G71" s="325">
        <v>231</v>
      </c>
      <c r="H71" s="325">
        <v>273</v>
      </c>
      <c r="I71" s="325">
        <v>3919</v>
      </c>
      <c r="J71" s="325">
        <v>15</v>
      </c>
      <c r="K71" s="325">
        <v>611</v>
      </c>
      <c r="L71" s="325">
        <v>253</v>
      </c>
      <c r="M71" s="325">
        <v>7722</v>
      </c>
      <c r="N71" s="325">
        <v>368</v>
      </c>
      <c r="O71" s="325">
        <v>41</v>
      </c>
      <c r="P71" s="325">
        <v>1136</v>
      </c>
      <c r="Q71" s="325">
        <v>1398</v>
      </c>
      <c r="R71" s="325">
        <v>2692</v>
      </c>
      <c r="S71" s="325">
        <v>2870</v>
      </c>
      <c r="T71" s="325">
        <v>11350</v>
      </c>
      <c r="U71" s="155">
        <f>SUM(B71:T71)</f>
        <v>62873</v>
      </c>
    </row>
    <row r="72" spans="1:21" s="398" customFormat="1">
      <c r="A72" s="205" t="s">
        <v>208</v>
      </c>
      <c r="B72" s="325">
        <v>122</v>
      </c>
      <c r="C72" s="325">
        <v>3532</v>
      </c>
      <c r="D72" s="325">
        <v>4048</v>
      </c>
      <c r="E72" s="325">
        <v>102</v>
      </c>
      <c r="F72" s="325"/>
      <c r="G72" s="325">
        <v>601</v>
      </c>
      <c r="H72" s="325">
        <v>152</v>
      </c>
      <c r="I72" s="325">
        <v>2957</v>
      </c>
      <c r="J72" s="325"/>
      <c r="K72" s="325">
        <v>131</v>
      </c>
      <c r="L72" s="325">
        <v>10</v>
      </c>
      <c r="M72" s="325">
        <v>1225</v>
      </c>
      <c r="N72" s="325">
        <v>219</v>
      </c>
      <c r="O72" s="325">
        <v>10</v>
      </c>
      <c r="P72" s="325">
        <v>609</v>
      </c>
      <c r="Q72" s="325">
        <v>108</v>
      </c>
      <c r="R72" s="325">
        <v>674</v>
      </c>
      <c r="S72" s="325">
        <v>914</v>
      </c>
      <c r="T72" s="325">
        <v>3292</v>
      </c>
      <c r="U72" s="155">
        <f t="shared" ref="U72:U77" si="36">SUM(B72:T72)</f>
        <v>18706</v>
      </c>
    </row>
    <row r="73" spans="1:21">
      <c r="A73" s="205" t="s">
        <v>472</v>
      </c>
      <c r="B73" s="325">
        <v>139</v>
      </c>
      <c r="C73" s="325">
        <v>642</v>
      </c>
      <c r="D73" s="325">
        <v>2302</v>
      </c>
      <c r="E73" s="325">
        <v>103</v>
      </c>
      <c r="F73" s="325">
        <v>1</v>
      </c>
      <c r="G73" s="325">
        <v>107</v>
      </c>
      <c r="H73" s="325">
        <v>112</v>
      </c>
      <c r="I73" s="325">
        <v>1023</v>
      </c>
      <c r="J73" s="325">
        <v>1</v>
      </c>
      <c r="K73" s="325">
        <v>49</v>
      </c>
      <c r="L73" s="325">
        <v>20</v>
      </c>
      <c r="M73" s="325">
        <v>854</v>
      </c>
      <c r="N73" s="325">
        <v>166</v>
      </c>
      <c r="O73" s="325">
        <v>19</v>
      </c>
      <c r="P73" s="325">
        <v>384</v>
      </c>
      <c r="Q73" s="325">
        <v>142</v>
      </c>
      <c r="R73" s="325">
        <v>472</v>
      </c>
      <c r="S73" s="325">
        <v>374</v>
      </c>
      <c r="T73" s="325">
        <v>757</v>
      </c>
      <c r="U73" s="155">
        <f t="shared" si="36"/>
        <v>7667</v>
      </c>
    </row>
    <row r="74" spans="1:21">
      <c r="A74" s="205" t="s">
        <v>473</v>
      </c>
      <c r="B74" s="325">
        <v>52</v>
      </c>
      <c r="C74" s="325">
        <v>608</v>
      </c>
      <c r="D74" s="325">
        <v>1161</v>
      </c>
      <c r="E74" s="325">
        <v>43</v>
      </c>
      <c r="F74" s="325">
        <v>12</v>
      </c>
      <c r="G74" s="325">
        <v>112</v>
      </c>
      <c r="H74" s="325">
        <v>61</v>
      </c>
      <c r="I74" s="325">
        <v>330</v>
      </c>
      <c r="J74" s="325">
        <v>2271</v>
      </c>
      <c r="K74" s="325">
        <v>14</v>
      </c>
      <c r="L74" s="325">
        <v>20</v>
      </c>
      <c r="M74" s="325">
        <v>506</v>
      </c>
      <c r="N74" s="325">
        <v>72</v>
      </c>
      <c r="O74" s="325">
        <v>8</v>
      </c>
      <c r="P74" s="325">
        <v>197</v>
      </c>
      <c r="Q74" s="325">
        <v>45</v>
      </c>
      <c r="R74" s="325">
        <v>99</v>
      </c>
      <c r="S74" s="325">
        <v>218</v>
      </c>
      <c r="T74" s="325">
        <v>212</v>
      </c>
      <c r="U74" s="155">
        <f t="shared" si="36"/>
        <v>6041</v>
      </c>
    </row>
    <row r="75" spans="1:21">
      <c r="A75" s="205" t="s">
        <v>474</v>
      </c>
      <c r="B75" s="325">
        <v>15</v>
      </c>
      <c r="C75" s="325">
        <v>89</v>
      </c>
      <c r="D75" s="325">
        <v>59</v>
      </c>
      <c r="E75" s="325">
        <v>1</v>
      </c>
      <c r="F75" s="325"/>
      <c r="G75" s="325">
        <v>1</v>
      </c>
      <c r="H75" s="325">
        <v>3</v>
      </c>
      <c r="I75" s="325">
        <v>48</v>
      </c>
      <c r="J75" s="325"/>
      <c r="K75" s="325">
        <v>1</v>
      </c>
      <c r="L75" s="325"/>
      <c r="M75" s="325">
        <v>11</v>
      </c>
      <c r="N75" s="325">
        <v>15</v>
      </c>
      <c r="O75" s="325"/>
      <c r="P75" s="325">
        <v>35</v>
      </c>
      <c r="Q75" s="325">
        <v>4</v>
      </c>
      <c r="R75" s="325">
        <v>6</v>
      </c>
      <c r="S75" s="325">
        <v>2</v>
      </c>
      <c r="T75" s="325">
        <v>102</v>
      </c>
      <c r="U75" s="155">
        <f t="shared" si="36"/>
        <v>392</v>
      </c>
    </row>
    <row r="76" spans="1:21" s="200" customFormat="1">
      <c r="A76" s="155" t="s">
        <v>113</v>
      </c>
      <c r="B76" s="325">
        <v>91</v>
      </c>
      <c r="C76" s="325">
        <v>2126</v>
      </c>
      <c r="D76" s="325">
        <v>1282</v>
      </c>
      <c r="E76" s="325">
        <v>25</v>
      </c>
      <c r="F76" s="325"/>
      <c r="G76" s="325">
        <v>5</v>
      </c>
      <c r="H76" s="325">
        <v>13</v>
      </c>
      <c r="I76" s="325">
        <v>203</v>
      </c>
      <c r="J76" s="325"/>
      <c r="K76" s="325">
        <v>48</v>
      </c>
      <c r="L76" s="325">
        <v>35</v>
      </c>
      <c r="M76" s="325">
        <v>351</v>
      </c>
      <c r="N76" s="325">
        <v>13</v>
      </c>
      <c r="O76" s="325">
        <v>9</v>
      </c>
      <c r="P76" s="325">
        <v>133</v>
      </c>
      <c r="Q76" s="325">
        <v>106</v>
      </c>
      <c r="R76" s="325">
        <v>192</v>
      </c>
      <c r="S76" s="325">
        <v>370</v>
      </c>
      <c r="T76" s="325">
        <v>2657</v>
      </c>
      <c r="U76" s="155">
        <f t="shared" si="36"/>
        <v>7659</v>
      </c>
    </row>
    <row r="77" spans="1:21" s="200" customFormat="1">
      <c r="A77" s="205" t="s">
        <v>127</v>
      </c>
      <c r="B77" s="325">
        <v>37</v>
      </c>
      <c r="C77" s="325">
        <v>791</v>
      </c>
      <c r="D77" s="325">
        <v>477</v>
      </c>
      <c r="E77" s="325">
        <v>5</v>
      </c>
      <c r="F77" s="325"/>
      <c r="G77" s="325">
        <v>7</v>
      </c>
      <c r="H77" s="325"/>
      <c r="I77" s="325">
        <v>50</v>
      </c>
      <c r="J77" s="325"/>
      <c r="K77" s="325">
        <v>29</v>
      </c>
      <c r="L77" s="325">
        <v>5</v>
      </c>
      <c r="M77" s="325">
        <v>98</v>
      </c>
      <c r="N77" s="325">
        <v>27</v>
      </c>
      <c r="O77" s="325">
        <v>17</v>
      </c>
      <c r="P77" s="325">
        <v>88</v>
      </c>
      <c r="Q77" s="325">
        <v>61</v>
      </c>
      <c r="R77" s="325">
        <v>106</v>
      </c>
      <c r="S77" s="325">
        <v>146</v>
      </c>
      <c r="T77" s="325">
        <v>1077</v>
      </c>
      <c r="U77" s="155">
        <f t="shared" si="36"/>
        <v>3021</v>
      </c>
    </row>
    <row r="78" spans="1:21" s="200" customFormat="1" ht="25.5">
      <c r="A78" s="205" t="s">
        <v>144</v>
      </c>
      <c r="B78" s="325">
        <f t="shared" ref="B78:S78" si="37">SUM(B71:B77)</f>
        <v>803</v>
      </c>
      <c r="C78" s="325">
        <f t="shared" si="37"/>
        <v>23502</v>
      </c>
      <c r="D78" s="325">
        <f t="shared" si="37"/>
        <v>22924</v>
      </c>
      <c r="E78" s="325">
        <f t="shared" si="37"/>
        <v>613</v>
      </c>
      <c r="F78" s="325">
        <f t="shared" si="37"/>
        <v>17</v>
      </c>
      <c r="G78" s="325">
        <f t="shared" si="37"/>
        <v>1064</v>
      </c>
      <c r="H78" s="325">
        <f t="shared" si="37"/>
        <v>614</v>
      </c>
      <c r="I78" s="325">
        <f t="shared" si="37"/>
        <v>8530</v>
      </c>
      <c r="J78" s="325">
        <f t="shared" si="37"/>
        <v>2287</v>
      </c>
      <c r="K78" s="325">
        <f t="shared" si="37"/>
        <v>883</v>
      </c>
      <c r="L78" s="325">
        <f t="shared" si="37"/>
        <v>343</v>
      </c>
      <c r="M78" s="325">
        <f t="shared" si="37"/>
        <v>10767</v>
      </c>
      <c r="N78" s="325">
        <f t="shared" si="37"/>
        <v>880</v>
      </c>
      <c r="O78" s="325">
        <f t="shared" si="37"/>
        <v>104</v>
      </c>
      <c r="P78" s="325">
        <f t="shared" si="37"/>
        <v>2582</v>
      </c>
      <c r="Q78" s="325">
        <f t="shared" si="37"/>
        <v>1864</v>
      </c>
      <c r="R78" s="325">
        <f t="shared" si="37"/>
        <v>4241</v>
      </c>
      <c r="S78" s="325">
        <f t="shared" si="37"/>
        <v>4894</v>
      </c>
      <c r="T78" s="325">
        <f>SUM(B78:S78)</f>
        <v>86912</v>
      </c>
      <c r="U78" s="205">
        <f t="shared" ref="U78" si="38">SUM(U71:U77)</f>
        <v>106359</v>
      </c>
    </row>
    <row r="79" spans="1:21" s="200" customFormat="1">
      <c r="A79" s="183"/>
      <c r="B79" s="187"/>
      <c r="C79" s="187"/>
      <c r="D79" s="187"/>
      <c r="E79" s="187"/>
      <c r="F79" s="187"/>
      <c r="G79" s="187"/>
      <c r="H79" s="187"/>
      <c r="I79" s="187"/>
      <c r="J79" s="187"/>
      <c r="K79" s="187"/>
      <c r="L79" s="187"/>
      <c r="M79" s="281"/>
      <c r="N79" s="187"/>
      <c r="O79" s="281"/>
      <c r="P79" s="281"/>
      <c r="Q79" s="124"/>
      <c r="R79" s="124"/>
    </row>
    <row r="80" spans="1:21" s="200" customFormat="1">
      <c r="A80" s="183"/>
      <c r="B80" s="187"/>
      <c r="C80" s="187"/>
      <c r="D80" s="187"/>
      <c r="E80" s="187"/>
      <c r="F80" s="187"/>
      <c r="G80" s="187"/>
      <c r="H80" s="187"/>
      <c r="I80" s="187"/>
      <c r="J80" s="187"/>
      <c r="K80" s="187"/>
      <c r="L80" s="187"/>
      <c r="M80" s="281"/>
      <c r="N80" s="187"/>
      <c r="O80" s="281"/>
      <c r="P80" s="281"/>
      <c r="Q80" s="124"/>
      <c r="R80" s="124"/>
    </row>
    <row r="81" spans="1:18" s="200" customFormat="1" ht="14.1" customHeight="1">
      <c r="A81" s="557" t="s">
        <v>66</v>
      </c>
      <c r="B81" s="558"/>
      <c r="C81" s="559"/>
      <c r="D81" s="187"/>
      <c r="E81" s="399"/>
      <c r="F81" s="399"/>
      <c r="G81" s="400"/>
      <c r="H81" s="400"/>
      <c r="I81" s="187"/>
      <c r="J81" s="400"/>
      <c r="K81" s="400"/>
      <c r="L81" s="187"/>
      <c r="M81" s="400"/>
      <c r="N81" s="400"/>
      <c r="O81" s="281"/>
      <c r="P81" s="281"/>
      <c r="Q81" s="124"/>
      <c r="R81" s="124"/>
    </row>
    <row r="82" spans="1:18" s="200" customFormat="1" ht="14.1" customHeight="1">
      <c r="A82" s="153" t="s">
        <v>404</v>
      </c>
      <c r="B82" s="201" t="s">
        <v>203</v>
      </c>
      <c r="C82" s="153" t="s">
        <v>103</v>
      </c>
      <c r="D82" s="401"/>
      <c r="E82" s="399"/>
      <c r="F82" s="399"/>
      <c r="G82" s="402"/>
      <c r="H82" s="403"/>
      <c r="I82" s="281"/>
      <c r="J82" s="402"/>
      <c r="K82" s="403"/>
      <c r="L82" s="281"/>
      <c r="M82" s="402"/>
      <c r="N82" s="403"/>
      <c r="O82" s="281"/>
      <c r="P82" s="281"/>
      <c r="Q82" s="124"/>
      <c r="R82" s="124"/>
    </row>
    <row r="83" spans="1:18" s="200" customFormat="1" ht="14.1" customHeight="1">
      <c r="A83" s="137">
        <v>1</v>
      </c>
      <c r="B83" s="190" t="s">
        <v>519</v>
      </c>
      <c r="C83" s="205">
        <v>141916</v>
      </c>
      <c r="D83" s="404"/>
      <c r="E83" s="399"/>
      <c r="F83" s="399"/>
      <c r="G83" s="402"/>
      <c r="H83" s="403"/>
      <c r="I83" s="281"/>
      <c r="J83" s="402"/>
      <c r="K83" s="403"/>
      <c r="L83" s="281"/>
      <c r="M83" s="402"/>
      <c r="N83" s="403"/>
      <c r="O83" s="281"/>
      <c r="P83" s="281"/>
      <c r="Q83" s="124"/>
      <c r="R83" s="124"/>
    </row>
    <row r="84" spans="1:18" s="200" customFormat="1" ht="14.1" customHeight="1">
      <c r="A84" s="137">
        <v>2</v>
      </c>
      <c r="B84" s="190" t="s">
        <v>520</v>
      </c>
      <c r="C84" s="205">
        <v>38854</v>
      </c>
      <c r="D84" s="404"/>
      <c r="E84" s="399"/>
      <c r="F84" s="399"/>
      <c r="G84" s="402"/>
      <c r="H84" s="403"/>
      <c r="I84" s="281"/>
      <c r="J84" s="402"/>
      <c r="K84" s="403"/>
      <c r="L84" s="281"/>
      <c r="M84" s="402"/>
      <c r="N84" s="403"/>
      <c r="O84" s="281"/>
      <c r="P84" s="281"/>
      <c r="Q84" s="124"/>
      <c r="R84" s="124"/>
    </row>
    <row r="85" spans="1:18" s="200" customFormat="1">
      <c r="A85" s="137">
        <v>3</v>
      </c>
      <c r="B85" s="190" t="s">
        <v>523</v>
      </c>
      <c r="C85" s="205">
        <v>19180</v>
      </c>
      <c r="D85" s="404"/>
      <c r="E85" s="399"/>
      <c r="F85" s="399"/>
      <c r="G85" s="402"/>
      <c r="H85" s="403"/>
      <c r="I85" s="281"/>
      <c r="J85" s="402"/>
      <c r="K85" s="403"/>
      <c r="L85" s="281"/>
      <c r="M85" s="402"/>
      <c r="N85" s="403"/>
      <c r="O85" s="281"/>
      <c r="P85" s="281"/>
      <c r="Q85" s="124"/>
      <c r="R85" s="124"/>
    </row>
    <row r="86" spans="1:18" s="200" customFormat="1" ht="14.1" customHeight="1">
      <c r="A86" s="261">
        <v>4</v>
      </c>
      <c r="B86" s="190" t="s">
        <v>521</v>
      </c>
      <c r="C86" s="205">
        <v>19161</v>
      </c>
      <c r="D86" s="404"/>
      <c r="E86" s="405"/>
      <c r="F86" s="405"/>
      <c r="G86" s="402"/>
      <c r="H86" s="403"/>
      <c r="I86" s="281"/>
      <c r="J86" s="402"/>
      <c r="K86" s="403"/>
      <c r="L86" s="281"/>
      <c r="M86" s="402"/>
      <c r="N86" s="403"/>
      <c r="O86" s="281"/>
      <c r="P86" s="281"/>
      <c r="Q86" s="124"/>
      <c r="R86" s="124"/>
    </row>
    <row r="87" spans="1:18" ht="14.1" customHeight="1">
      <c r="A87" s="261">
        <v>5</v>
      </c>
      <c r="B87" s="190" t="s">
        <v>525</v>
      </c>
      <c r="C87" s="205">
        <v>18022</v>
      </c>
      <c r="D87" s="404"/>
      <c r="E87" s="406"/>
      <c r="F87" s="406"/>
      <c r="G87" s="402"/>
      <c r="H87" s="403"/>
      <c r="I87" s="281"/>
      <c r="J87" s="402"/>
      <c r="K87" s="403"/>
      <c r="L87" s="281"/>
      <c r="M87" s="402"/>
      <c r="N87" s="403"/>
      <c r="O87" s="281"/>
      <c r="P87" s="281"/>
    </row>
    <row r="88" spans="1:18" s="200" customFormat="1" ht="14.1" customHeight="1">
      <c r="A88" s="261">
        <v>6</v>
      </c>
      <c r="B88" s="190" t="s">
        <v>536</v>
      </c>
      <c r="C88" s="205">
        <v>16236</v>
      </c>
      <c r="D88" s="404"/>
      <c r="E88" s="406"/>
      <c r="F88" s="406"/>
      <c r="G88" s="402"/>
      <c r="H88" s="403"/>
      <c r="I88" s="281"/>
      <c r="J88" s="402"/>
      <c r="K88" s="403"/>
      <c r="L88" s="281"/>
      <c r="M88" s="402"/>
      <c r="N88" s="403"/>
      <c r="O88" s="281"/>
      <c r="P88" s="281"/>
      <c r="Q88" s="124"/>
      <c r="R88" s="124"/>
    </row>
    <row r="89" spans="1:18" s="200" customFormat="1" ht="14.1" customHeight="1">
      <c r="A89" s="261">
        <v>7</v>
      </c>
      <c r="B89" s="190" t="s">
        <v>527</v>
      </c>
      <c r="C89" s="205">
        <v>13399</v>
      </c>
      <c r="D89" s="404"/>
      <c r="E89" s="406"/>
      <c r="F89" s="406"/>
      <c r="G89" s="402"/>
      <c r="H89" s="403"/>
      <c r="I89" s="281"/>
      <c r="J89" s="402"/>
      <c r="K89" s="403"/>
      <c r="L89" s="281"/>
      <c r="M89" s="402"/>
      <c r="N89" s="403"/>
      <c r="O89" s="281"/>
      <c r="P89" s="281"/>
      <c r="Q89" s="124"/>
      <c r="R89" s="124"/>
    </row>
    <row r="90" spans="1:18" s="200" customFormat="1" ht="14.1" customHeight="1">
      <c r="A90" s="261">
        <v>8</v>
      </c>
      <c r="B90" s="190" t="s">
        <v>530</v>
      </c>
      <c r="C90" s="205">
        <v>12262</v>
      </c>
      <c r="D90" s="404"/>
      <c r="E90" s="406"/>
      <c r="F90" s="406"/>
      <c r="G90" s="402"/>
      <c r="H90" s="403"/>
      <c r="I90" s="407"/>
      <c r="J90" s="402"/>
      <c r="K90" s="403"/>
      <c r="L90" s="407"/>
      <c r="M90" s="402"/>
      <c r="N90" s="403"/>
      <c r="O90" s="407"/>
      <c r="P90" s="407"/>
      <c r="Q90" s="124"/>
      <c r="R90" s="124"/>
    </row>
    <row r="91" spans="1:18" s="200" customFormat="1" ht="14.1" customHeight="1">
      <c r="A91" s="261">
        <v>9</v>
      </c>
      <c r="B91" s="190" t="s">
        <v>532</v>
      </c>
      <c r="C91" s="205">
        <v>12037</v>
      </c>
      <c r="D91" s="404"/>
      <c r="E91" s="406"/>
      <c r="F91" s="406"/>
      <c r="G91" s="402"/>
      <c r="H91" s="403"/>
      <c r="I91" s="407"/>
      <c r="J91" s="402"/>
      <c r="K91" s="403"/>
      <c r="L91" s="407"/>
      <c r="M91" s="402"/>
      <c r="N91" s="403"/>
      <c r="O91" s="407"/>
      <c r="P91" s="407"/>
      <c r="Q91" s="124"/>
      <c r="R91" s="124"/>
    </row>
    <row r="92" spans="1:18" s="200" customFormat="1" ht="14.1" customHeight="1">
      <c r="A92" s="261">
        <v>10</v>
      </c>
      <c r="B92" s="190" t="s">
        <v>522</v>
      </c>
      <c r="C92" s="205">
        <v>8633</v>
      </c>
      <c r="D92" s="404"/>
      <c r="E92" s="406"/>
      <c r="F92" s="406"/>
      <c r="G92" s="402"/>
      <c r="H92" s="403"/>
      <c r="I92" s="407"/>
      <c r="J92" s="402"/>
      <c r="K92" s="403"/>
      <c r="L92" s="407"/>
      <c r="M92" s="402"/>
      <c r="N92" s="403"/>
      <c r="O92" s="407"/>
      <c r="P92" s="407"/>
      <c r="Q92" s="124"/>
      <c r="R92" s="124"/>
    </row>
    <row r="93" spans="1:18" s="200" customFormat="1" ht="14.1" customHeight="1">
      <c r="A93" s="261">
        <v>11</v>
      </c>
      <c r="B93" s="190" t="s">
        <v>528</v>
      </c>
      <c r="C93" s="205">
        <v>8239</v>
      </c>
      <c r="D93" s="404"/>
      <c r="E93" s="399"/>
      <c r="F93" s="399"/>
      <c r="G93" s="402"/>
      <c r="H93" s="403"/>
      <c r="I93" s="408"/>
      <c r="J93" s="402"/>
      <c r="K93" s="403"/>
      <c r="L93" s="408"/>
      <c r="M93" s="402"/>
      <c r="N93" s="403"/>
      <c r="O93" s="408"/>
      <c r="P93" s="408"/>
      <c r="Q93" s="124"/>
      <c r="R93" s="124"/>
    </row>
    <row r="94" spans="1:18" s="200" customFormat="1" ht="14.1" customHeight="1">
      <c r="A94" s="261">
        <v>12</v>
      </c>
      <c r="B94" s="190" t="s">
        <v>535</v>
      </c>
      <c r="C94" s="205">
        <v>6826</v>
      </c>
      <c r="D94" s="404"/>
      <c r="E94" s="399"/>
      <c r="F94" s="399"/>
      <c r="G94" s="402"/>
      <c r="H94" s="403"/>
      <c r="I94" s="408"/>
      <c r="J94" s="402"/>
      <c r="K94" s="403"/>
      <c r="L94" s="408"/>
      <c r="M94" s="402"/>
      <c r="N94" s="403"/>
      <c r="O94" s="408"/>
      <c r="P94" s="408"/>
      <c r="Q94" s="124"/>
      <c r="R94" s="124"/>
    </row>
    <row r="95" spans="1:18" s="200" customFormat="1" ht="14.1" customHeight="1">
      <c r="A95" s="261">
        <v>13</v>
      </c>
      <c r="B95" s="190" t="s">
        <v>533</v>
      </c>
      <c r="C95" s="205">
        <v>6680</v>
      </c>
      <c r="D95" s="404"/>
      <c r="E95" s="399"/>
      <c r="F95" s="399"/>
      <c r="G95" s="402"/>
      <c r="H95" s="403"/>
      <c r="I95" s="408"/>
      <c r="J95" s="402"/>
      <c r="K95" s="403"/>
      <c r="L95" s="408"/>
      <c r="M95" s="402"/>
      <c r="N95" s="403"/>
      <c r="O95" s="408"/>
      <c r="P95" s="408"/>
      <c r="Q95" s="124"/>
      <c r="R95" s="124"/>
    </row>
    <row r="96" spans="1:18" s="200" customFormat="1">
      <c r="A96" s="261">
        <v>14</v>
      </c>
      <c r="B96" s="190" t="s">
        <v>542</v>
      </c>
      <c r="C96" s="205">
        <v>5650</v>
      </c>
      <c r="D96" s="404"/>
      <c r="E96" s="399"/>
      <c r="F96" s="399"/>
      <c r="G96" s="402"/>
      <c r="H96" s="403"/>
      <c r="I96" s="408"/>
      <c r="J96" s="402"/>
      <c r="K96" s="403"/>
      <c r="L96" s="408"/>
      <c r="M96" s="402"/>
      <c r="N96" s="403"/>
      <c r="O96" s="408"/>
      <c r="P96" s="187"/>
      <c r="Q96" s="124"/>
      <c r="R96" s="124"/>
    </row>
    <row r="97" spans="1:18" s="200" customFormat="1" ht="14.1" customHeight="1">
      <c r="A97" s="261">
        <v>15</v>
      </c>
      <c r="B97" s="190" t="s">
        <v>539</v>
      </c>
      <c r="C97" s="205">
        <v>5019</v>
      </c>
      <c r="D97" s="404"/>
      <c r="E97" s="408"/>
      <c r="F97" s="408"/>
      <c r="G97" s="408"/>
      <c r="H97" s="187"/>
      <c r="I97" s="408"/>
      <c r="J97" s="408"/>
      <c r="K97" s="187"/>
      <c r="L97" s="408"/>
      <c r="M97" s="408"/>
      <c r="N97" s="187"/>
      <c r="O97" s="408"/>
      <c r="P97" s="187"/>
      <c r="Q97" s="124"/>
      <c r="R97" s="124"/>
    </row>
    <row r="98" spans="1:18" s="200" customFormat="1">
      <c r="A98" s="261">
        <v>16</v>
      </c>
      <c r="B98" s="190" t="s">
        <v>543</v>
      </c>
      <c r="C98" s="205">
        <v>4878</v>
      </c>
      <c r="D98" s="404"/>
      <c r="E98" s="408"/>
      <c r="F98" s="408"/>
      <c r="G98" s="408"/>
      <c r="H98" s="408"/>
      <c r="I98" s="408"/>
      <c r="J98" s="408"/>
      <c r="K98" s="408"/>
      <c r="L98" s="408"/>
      <c r="M98" s="408"/>
      <c r="N98" s="408"/>
      <c r="O98" s="408"/>
      <c r="P98" s="187"/>
      <c r="Q98" s="124"/>
      <c r="R98" s="124"/>
    </row>
    <row r="99" spans="1:18" ht="14.1" customHeight="1">
      <c r="A99" s="261">
        <v>17</v>
      </c>
      <c r="B99" s="190" t="s">
        <v>534</v>
      </c>
      <c r="C99" s="205">
        <v>4344</v>
      </c>
      <c r="D99" s="404"/>
      <c r="E99" s="408"/>
      <c r="F99" s="408"/>
      <c r="G99" s="408"/>
      <c r="H99" s="408"/>
      <c r="I99" s="408"/>
      <c r="J99" s="408"/>
      <c r="K99" s="408"/>
      <c r="L99" s="408"/>
      <c r="M99" s="408"/>
      <c r="N99" s="408"/>
      <c r="O99" s="408"/>
      <c r="P99" s="187"/>
    </row>
    <row r="100" spans="1:18" ht="14.1" customHeight="1">
      <c r="A100" s="261">
        <v>18</v>
      </c>
      <c r="B100" s="190" t="s">
        <v>544</v>
      </c>
      <c r="C100" s="205">
        <v>4263</v>
      </c>
      <c r="D100" s="404"/>
      <c r="E100" s="408"/>
      <c r="F100" s="408"/>
      <c r="G100" s="408"/>
      <c r="H100" s="408"/>
      <c r="I100" s="408"/>
      <c r="J100" s="408"/>
      <c r="K100" s="408"/>
      <c r="L100" s="408"/>
      <c r="M100" s="408"/>
      <c r="N100" s="408"/>
      <c r="O100" s="408"/>
      <c r="P100" s="187"/>
    </row>
    <row r="101" spans="1:18" ht="14.1" customHeight="1">
      <c r="A101" s="261">
        <v>19</v>
      </c>
      <c r="B101" s="190" t="s">
        <v>545</v>
      </c>
      <c r="C101" s="205">
        <v>4244</v>
      </c>
      <c r="D101" s="404"/>
      <c r="E101" s="281"/>
      <c r="F101" s="281"/>
      <c r="G101" s="281"/>
      <c r="H101" s="281"/>
      <c r="I101" s="281"/>
      <c r="J101" s="281"/>
      <c r="K101" s="281"/>
      <c r="L101" s="281"/>
      <c r="M101" s="281"/>
      <c r="N101" s="281"/>
      <c r="O101" s="281"/>
      <c r="P101" s="281"/>
    </row>
    <row r="102" spans="1:18" ht="14.1" customHeight="1">
      <c r="A102" s="261">
        <v>20</v>
      </c>
      <c r="B102" s="242" t="s">
        <v>546</v>
      </c>
      <c r="C102" s="205">
        <v>3694</v>
      </c>
      <c r="D102" s="404"/>
      <c r="E102" s="407"/>
      <c r="F102" s="407"/>
      <c r="G102" s="407"/>
      <c r="H102" s="407"/>
      <c r="I102" s="407"/>
      <c r="J102" s="407"/>
      <c r="K102" s="407"/>
      <c r="L102" s="407"/>
      <c r="M102" s="407"/>
      <c r="N102" s="407"/>
      <c r="O102" s="407"/>
      <c r="P102" s="407"/>
    </row>
    <row r="103" spans="1:18">
      <c r="A103" s="409"/>
      <c r="B103" s="408"/>
      <c r="C103" s="408"/>
      <c r="D103" s="410"/>
      <c r="E103" s="407"/>
      <c r="F103" s="407"/>
      <c r="G103" s="407"/>
      <c r="H103" s="407"/>
      <c r="I103" s="407"/>
      <c r="J103" s="407"/>
      <c r="K103" s="407"/>
      <c r="L103" s="407"/>
      <c r="M103" s="407"/>
      <c r="N103" s="407"/>
      <c r="O103" s="407"/>
      <c r="P103" s="407"/>
    </row>
    <row r="104" spans="1:18">
      <c r="A104" s="411"/>
      <c r="B104" s="343" t="s">
        <v>312</v>
      </c>
      <c r="C104" s="9">
        <v>13784</v>
      </c>
      <c r="D104" s="412"/>
      <c r="E104" s="408"/>
      <c r="F104" s="408"/>
      <c r="G104" s="408"/>
      <c r="H104" s="408"/>
      <c r="I104" s="408"/>
      <c r="J104" s="408"/>
      <c r="K104" s="408"/>
      <c r="L104" s="408"/>
      <c r="M104" s="408"/>
      <c r="N104" s="408"/>
      <c r="O104" s="408"/>
      <c r="P104" s="408"/>
    </row>
    <row r="105" spans="1:18">
      <c r="A105" s="411"/>
      <c r="B105" s="408"/>
      <c r="C105" s="408"/>
      <c r="D105" s="408"/>
      <c r="E105" s="408"/>
      <c r="F105" s="408"/>
      <c r="G105" s="408"/>
      <c r="H105" s="408"/>
      <c r="I105" s="408"/>
      <c r="J105" s="408"/>
      <c r="K105" s="408"/>
      <c r="L105" s="408"/>
      <c r="M105" s="408"/>
      <c r="N105" s="408"/>
      <c r="O105" s="408"/>
      <c r="P105" s="408"/>
    </row>
    <row r="106" spans="1:18">
      <c r="A106" s="411"/>
      <c r="B106" s="413" t="s">
        <v>361</v>
      </c>
      <c r="C106" s="408"/>
      <c r="D106" s="408"/>
      <c r="E106" s="408"/>
      <c r="F106" s="408"/>
      <c r="G106" s="408"/>
      <c r="H106" s="408"/>
      <c r="I106" s="408"/>
      <c r="J106" s="408"/>
      <c r="K106" s="408"/>
      <c r="L106" s="408"/>
      <c r="M106" s="408"/>
      <c r="N106" s="408"/>
      <c r="O106" s="408"/>
      <c r="P106" s="408"/>
    </row>
    <row r="107" spans="1:18">
      <c r="A107" s="411"/>
      <c r="B107" s="187"/>
      <c r="C107" s="408"/>
      <c r="D107" s="408"/>
      <c r="E107" s="187"/>
      <c r="F107" s="187"/>
      <c r="G107" s="187"/>
      <c r="H107" s="187"/>
      <c r="I107" s="187"/>
      <c r="J107" s="187"/>
      <c r="K107" s="187"/>
      <c r="L107" s="187"/>
      <c r="M107" s="187"/>
      <c r="N107" s="187"/>
      <c r="O107" s="187"/>
      <c r="P107" s="187"/>
    </row>
    <row r="108" spans="1:18">
      <c r="A108" s="411"/>
      <c r="B108" s="187"/>
      <c r="C108" s="408"/>
      <c r="D108" s="408"/>
      <c r="E108" s="187"/>
      <c r="F108" s="187"/>
      <c r="G108" s="187"/>
      <c r="H108" s="187"/>
      <c r="I108" s="187"/>
      <c r="J108" s="187"/>
      <c r="K108" s="187"/>
      <c r="L108" s="187"/>
      <c r="M108" s="187"/>
      <c r="N108" s="187"/>
      <c r="O108" s="187"/>
      <c r="P108" s="187"/>
    </row>
    <row r="109" spans="1:18">
      <c r="A109" s="411"/>
      <c r="B109" s="187"/>
      <c r="C109" s="408"/>
      <c r="D109" s="408"/>
      <c r="E109" s="408"/>
      <c r="F109" s="408"/>
      <c r="G109" s="408"/>
      <c r="H109" s="408"/>
      <c r="I109" s="408"/>
      <c r="J109" s="408"/>
      <c r="K109" s="408"/>
      <c r="L109" s="408"/>
      <c r="M109" s="408"/>
      <c r="N109" s="408"/>
      <c r="O109" s="408"/>
      <c r="P109" s="408"/>
    </row>
    <row r="110" spans="1:18">
      <c r="A110" s="411"/>
      <c r="B110" s="187"/>
      <c r="C110" s="408"/>
      <c r="D110" s="408"/>
      <c r="E110" s="408"/>
      <c r="F110" s="408"/>
      <c r="G110" s="408"/>
      <c r="H110" s="408"/>
      <c r="I110" s="408"/>
      <c r="J110" s="408"/>
      <c r="K110" s="408"/>
      <c r="L110" s="408"/>
      <c r="M110" s="408"/>
      <c r="N110" s="408"/>
      <c r="O110" s="408"/>
      <c r="P110" s="408"/>
    </row>
    <row r="111" spans="1:18">
      <c r="A111" s="411"/>
      <c r="B111" s="187"/>
      <c r="C111" s="408"/>
      <c r="D111" s="408"/>
      <c r="E111" s="408"/>
      <c r="F111" s="408"/>
      <c r="G111" s="408"/>
      <c r="H111" s="408"/>
      <c r="I111" s="408"/>
      <c r="J111" s="408"/>
      <c r="K111" s="408"/>
      <c r="L111" s="408"/>
      <c r="M111" s="408"/>
      <c r="N111" s="408"/>
      <c r="O111" s="408"/>
      <c r="P111" s="408"/>
    </row>
    <row r="112" spans="1:18">
      <c r="A112" s="414"/>
      <c r="B112" s="187"/>
      <c r="C112" s="128"/>
      <c r="D112" s="408"/>
      <c r="E112" s="408"/>
      <c r="F112" s="408"/>
      <c r="G112" s="408"/>
      <c r="H112" s="408"/>
      <c r="I112" s="408"/>
      <c r="J112" s="408"/>
      <c r="K112" s="408"/>
      <c r="L112" s="408"/>
      <c r="M112" s="408"/>
      <c r="N112" s="408"/>
      <c r="O112" s="408"/>
      <c r="P112" s="408"/>
    </row>
    <row r="113" spans="1:16">
      <c r="A113" s="128"/>
      <c r="B113" s="187"/>
      <c r="C113" s="281"/>
      <c r="D113" s="128"/>
      <c r="E113" s="128"/>
      <c r="F113" s="128"/>
      <c r="G113" s="128"/>
      <c r="H113" s="128"/>
      <c r="I113" s="128"/>
      <c r="J113" s="128"/>
      <c r="K113" s="128"/>
      <c r="L113" s="128"/>
      <c r="M113" s="128"/>
      <c r="N113" s="128"/>
      <c r="O113" s="128"/>
      <c r="P113" s="128"/>
    </row>
    <row r="114" spans="1:16">
      <c r="A114" s="415"/>
      <c r="B114" s="187"/>
      <c r="C114" s="281"/>
      <c r="D114" s="281"/>
      <c r="E114" s="281"/>
      <c r="F114" s="281"/>
      <c r="G114" s="281"/>
      <c r="H114" s="281"/>
      <c r="I114" s="281"/>
      <c r="J114" s="281"/>
      <c r="K114" s="281"/>
      <c r="L114" s="281"/>
      <c r="M114" s="281"/>
      <c r="N114" s="281"/>
      <c r="O114" s="281"/>
      <c r="P114" s="281"/>
    </row>
    <row r="115" spans="1:16">
      <c r="A115" s="393"/>
      <c r="B115" s="187"/>
      <c r="C115" s="128"/>
      <c r="D115" s="281"/>
      <c r="E115" s="281"/>
      <c r="F115" s="281"/>
      <c r="G115" s="281"/>
      <c r="H115" s="281"/>
      <c r="I115" s="281"/>
      <c r="J115" s="281"/>
      <c r="K115" s="281"/>
      <c r="L115" s="281"/>
      <c r="M115" s="281"/>
      <c r="N115" s="281"/>
      <c r="O115" s="281"/>
      <c r="P115" s="281"/>
    </row>
    <row r="116" spans="1:16">
      <c r="A116" s="128"/>
      <c r="B116" s="187"/>
      <c r="C116" s="416"/>
      <c r="D116" s="128"/>
      <c r="E116" s="128"/>
      <c r="F116" s="128"/>
      <c r="G116" s="128"/>
      <c r="H116" s="128"/>
      <c r="I116" s="128"/>
      <c r="J116" s="128"/>
      <c r="K116" s="128"/>
      <c r="L116" s="128"/>
      <c r="M116" s="128"/>
      <c r="N116" s="128"/>
      <c r="O116" s="128"/>
      <c r="P116" s="128"/>
    </row>
    <row r="117" spans="1:16">
      <c r="A117" s="282"/>
      <c r="B117" s="187"/>
      <c r="C117" s="177"/>
      <c r="D117" s="416"/>
      <c r="E117" s="416"/>
      <c r="F117" s="416"/>
      <c r="G117" s="416"/>
      <c r="H117" s="416"/>
      <c r="I117" s="416"/>
      <c r="J117" s="416"/>
      <c r="K117" s="416"/>
      <c r="L117" s="416"/>
      <c r="M117" s="416"/>
      <c r="N117" s="416"/>
      <c r="O117" s="416"/>
      <c r="P117" s="416"/>
    </row>
    <row r="118" spans="1:16">
      <c r="A118" s="282"/>
      <c r="B118" s="187"/>
      <c r="C118" s="177"/>
      <c r="D118" s="177"/>
      <c r="E118" s="177"/>
      <c r="F118" s="177"/>
      <c r="G118" s="177"/>
      <c r="H118" s="177"/>
      <c r="I118" s="177"/>
      <c r="J118" s="177"/>
      <c r="K118" s="177"/>
      <c r="L118" s="177"/>
      <c r="M118" s="177"/>
      <c r="N118" s="177"/>
      <c r="O118" s="177"/>
      <c r="P118" s="177"/>
    </row>
    <row r="119" spans="1:16">
      <c r="A119" s="282"/>
      <c r="B119" s="187"/>
      <c r="C119" s="177"/>
      <c r="D119" s="177"/>
      <c r="E119" s="177"/>
      <c r="F119" s="177"/>
      <c r="G119" s="177"/>
      <c r="H119" s="177"/>
      <c r="I119" s="177"/>
      <c r="J119" s="177"/>
      <c r="K119" s="177"/>
      <c r="L119" s="177"/>
      <c r="M119" s="177"/>
      <c r="N119" s="177"/>
      <c r="O119" s="177"/>
      <c r="P119" s="177"/>
    </row>
    <row r="120" spans="1:16">
      <c r="A120" s="282"/>
      <c r="B120" s="187"/>
      <c r="C120" s="177"/>
      <c r="D120" s="177"/>
      <c r="E120" s="177"/>
      <c r="F120" s="177"/>
      <c r="G120" s="177"/>
      <c r="H120" s="177"/>
      <c r="I120" s="177"/>
      <c r="J120" s="177"/>
      <c r="K120" s="177"/>
      <c r="L120" s="177"/>
      <c r="M120" s="177"/>
      <c r="N120" s="177"/>
      <c r="O120" s="177"/>
      <c r="P120" s="177"/>
    </row>
    <row r="121" spans="1:16">
      <c r="A121" s="282"/>
      <c r="B121" s="187"/>
      <c r="C121" s="177"/>
      <c r="D121" s="177"/>
      <c r="E121" s="177"/>
      <c r="F121" s="177"/>
      <c r="G121" s="177"/>
      <c r="H121" s="177"/>
      <c r="I121" s="177"/>
      <c r="J121" s="177"/>
      <c r="K121" s="177"/>
      <c r="L121" s="177"/>
      <c r="M121" s="177"/>
      <c r="N121" s="177"/>
      <c r="O121" s="177"/>
      <c r="P121" s="177"/>
    </row>
    <row r="122" spans="1:16">
      <c r="A122" s="282"/>
      <c r="B122" s="187"/>
      <c r="C122" s="177"/>
      <c r="D122" s="177"/>
      <c r="E122" s="177"/>
      <c r="F122" s="177"/>
      <c r="G122" s="177"/>
      <c r="H122" s="177"/>
      <c r="I122" s="177"/>
      <c r="J122" s="177"/>
      <c r="K122" s="177"/>
      <c r="L122" s="177"/>
      <c r="M122" s="177"/>
      <c r="N122" s="177"/>
      <c r="O122" s="177"/>
      <c r="P122" s="177"/>
    </row>
    <row r="123" spans="1:16">
      <c r="A123" s="282"/>
      <c r="B123" s="187"/>
      <c r="C123" s="177"/>
      <c r="D123" s="177"/>
      <c r="E123" s="177"/>
      <c r="F123" s="177"/>
      <c r="G123" s="177"/>
      <c r="H123" s="177"/>
      <c r="I123" s="177"/>
      <c r="J123" s="177"/>
      <c r="K123" s="177"/>
      <c r="L123" s="177"/>
      <c r="M123" s="177"/>
      <c r="N123" s="177"/>
      <c r="O123" s="177"/>
      <c r="P123" s="177"/>
    </row>
    <row r="124" spans="1:16">
      <c r="A124" s="282"/>
      <c r="B124" s="187"/>
      <c r="C124" s="177"/>
      <c r="D124" s="177"/>
      <c r="E124" s="177"/>
      <c r="F124" s="177"/>
      <c r="G124" s="177"/>
      <c r="H124" s="177"/>
      <c r="I124" s="177"/>
      <c r="J124" s="177"/>
      <c r="K124" s="177"/>
      <c r="L124" s="177"/>
      <c r="M124" s="177"/>
      <c r="N124" s="177"/>
      <c r="O124" s="177"/>
      <c r="P124" s="177"/>
    </row>
    <row r="125" spans="1:16">
      <c r="A125" s="282"/>
      <c r="B125" s="187"/>
      <c r="C125" s="128"/>
      <c r="D125" s="177"/>
      <c r="E125" s="177"/>
      <c r="F125" s="177"/>
      <c r="G125" s="177"/>
      <c r="H125" s="177"/>
      <c r="I125" s="177"/>
      <c r="J125" s="177"/>
      <c r="K125" s="177"/>
      <c r="L125" s="177"/>
      <c r="M125" s="177"/>
      <c r="N125" s="177"/>
      <c r="O125" s="177"/>
      <c r="P125" s="177"/>
    </row>
    <row r="126" spans="1:16">
      <c r="A126" s="128"/>
      <c r="B126" s="281"/>
      <c r="C126" s="281"/>
      <c r="D126" s="128"/>
      <c r="E126" s="128"/>
      <c r="F126" s="128"/>
      <c r="G126" s="128"/>
      <c r="H126" s="128"/>
      <c r="I126" s="128"/>
      <c r="J126" s="128"/>
      <c r="K126" s="128"/>
      <c r="L126" s="128"/>
      <c r="M126" s="128"/>
      <c r="N126" s="128"/>
      <c r="O126" s="128"/>
      <c r="P126" s="128"/>
    </row>
    <row r="127" spans="1:16">
      <c r="A127" s="417"/>
      <c r="B127" s="281"/>
      <c r="C127" s="281"/>
      <c r="D127" s="281"/>
      <c r="E127" s="281"/>
      <c r="F127" s="281"/>
      <c r="G127" s="281"/>
      <c r="H127" s="281"/>
      <c r="I127" s="281"/>
      <c r="J127" s="281"/>
      <c r="K127" s="281"/>
      <c r="L127" s="281"/>
      <c r="M127" s="281"/>
      <c r="N127" s="281"/>
      <c r="O127" s="281"/>
      <c r="P127" s="281"/>
    </row>
    <row r="128" spans="1:16">
      <c r="A128" s="282"/>
      <c r="B128" s="282"/>
      <c r="C128" s="282"/>
      <c r="D128" s="281"/>
      <c r="E128" s="281"/>
      <c r="F128" s="281"/>
      <c r="G128" s="281"/>
      <c r="H128" s="281"/>
      <c r="I128" s="281"/>
      <c r="J128" s="281"/>
      <c r="K128" s="281"/>
      <c r="L128" s="281"/>
      <c r="M128" s="281"/>
      <c r="N128" s="281"/>
      <c r="O128" s="281"/>
      <c r="P128" s="281"/>
    </row>
    <row r="129" spans="1:16">
      <c r="A129" s="282"/>
      <c r="B129" s="128"/>
      <c r="C129" s="128"/>
      <c r="D129" s="282"/>
      <c r="E129" s="282"/>
      <c r="F129" s="282"/>
      <c r="G129" s="282"/>
      <c r="H129" s="282"/>
      <c r="I129" s="282"/>
      <c r="J129" s="282"/>
      <c r="K129" s="282"/>
      <c r="L129" s="282"/>
      <c r="M129" s="282"/>
      <c r="N129" s="282"/>
      <c r="O129" s="282"/>
      <c r="P129" s="282"/>
    </row>
    <row r="130" spans="1:16">
      <c r="A130" s="128"/>
      <c r="B130" s="187"/>
      <c r="C130" s="187"/>
      <c r="D130" s="128"/>
      <c r="E130" s="128"/>
      <c r="F130" s="128"/>
      <c r="G130" s="128"/>
      <c r="H130" s="128"/>
      <c r="I130" s="128"/>
      <c r="J130" s="128"/>
      <c r="K130" s="128"/>
      <c r="L130" s="128"/>
      <c r="M130" s="128"/>
      <c r="N130" s="128"/>
      <c r="O130" s="128"/>
      <c r="P130" s="128"/>
    </row>
    <row r="131" spans="1:16">
      <c r="A131" s="393"/>
      <c r="B131" s="187"/>
      <c r="C131" s="187"/>
      <c r="D131" s="187"/>
      <c r="E131" s="187"/>
      <c r="F131" s="187"/>
      <c r="G131" s="187"/>
      <c r="H131" s="187"/>
      <c r="I131" s="187"/>
      <c r="J131" s="187"/>
      <c r="K131" s="187"/>
      <c r="L131" s="187"/>
      <c r="M131" s="187"/>
      <c r="N131" s="187"/>
      <c r="O131" s="187"/>
      <c r="P131" s="187"/>
    </row>
    <row r="132" spans="1:16">
      <c r="A132" s="393"/>
      <c r="B132" s="187"/>
      <c r="C132" s="187"/>
      <c r="D132" s="187"/>
      <c r="E132" s="187"/>
      <c r="F132" s="187"/>
      <c r="G132" s="187"/>
      <c r="H132" s="187"/>
      <c r="I132" s="187"/>
      <c r="J132" s="187"/>
      <c r="K132" s="187"/>
      <c r="L132" s="187"/>
      <c r="M132" s="187"/>
      <c r="N132" s="187"/>
      <c r="O132" s="187"/>
      <c r="P132" s="187"/>
    </row>
    <row r="133" spans="1:16">
      <c r="A133" s="393"/>
      <c r="B133" s="187"/>
      <c r="C133" s="187"/>
      <c r="D133" s="187"/>
      <c r="E133" s="187"/>
      <c r="F133" s="187"/>
      <c r="G133" s="187"/>
      <c r="H133" s="187"/>
      <c r="I133" s="187"/>
      <c r="J133" s="187"/>
      <c r="K133" s="187"/>
      <c r="L133" s="187"/>
      <c r="M133" s="187"/>
      <c r="N133" s="187"/>
      <c r="O133" s="187"/>
      <c r="P133" s="187"/>
    </row>
    <row r="134" spans="1:16">
      <c r="A134" s="393"/>
      <c r="B134" s="187"/>
      <c r="C134" s="187"/>
      <c r="D134" s="187"/>
      <c r="E134" s="187"/>
      <c r="F134" s="187"/>
      <c r="G134" s="187"/>
      <c r="H134" s="187"/>
      <c r="I134" s="187"/>
      <c r="J134" s="187"/>
      <c r="K134" s="187"/>
      <c r="L134" s="187"/>
      <c r="M134" s="187"/>
      <c r="N134" s="187"/>
      <c r="O134" s="187"/>
      <c r="P134" s="187"/>
    </row>
    <row r="135" spans="1:16">
      <c r="A135" s="393"/>
      <c r="B135" s="187"/>
      <c r="C135" s="187"/>
      <c r="D135" s="187"/>
      <c r="E135" s="187"/>
      <c r="F135" s="187"/>
      <c r="G135" s="187"/>
      <c r="H135" s="187"/>
      <c r="I135" s="187"/>
      <c r="J135" s="187"/>
      <c r="K135" s="187"/>
      <c r="L135" s="187"/>
      <c r="M135" s="187"/>
      <c r="N135" s="187"/>
      <c r="O135" s="187"/>
      <c r="P135" s="187"/>
    </row>
    <row r="136" spans="1:16">
      <c r="A136" s="393"/>
      <c r="B136" s="187"/>
      <c r="C136" s="187"/>
      <c r="D136" s="187"/>
      <c r="E136" s="187"/>
      <c r="F136" s="187"/>
      <c r="G136" s="187"/>
      <c r="H136" s="187"/>
      <c r="I136" s="187"/>
      <c r="J136" s="187"/>
      <c r="K136" s="187"/>
      <c r="L136" s="187"/>
      <c r="M136" s="187"/>
      <c r="N136" s="187"/>
      <c r="O136" s="187"/>
      <c r="P136" s="187"/>
    </row>
    <row r="137" spans="1:16">
      <c r="A137" s="393"/>
      <c r="B137" s="187"/>
      <c r="C137" s="187"/>
      <c r="D137" s="187"/>
      <c r="E137" s="187"/>
      <c r="F137" s="187"/>
      <c r="G137" s="187"/>
      <c r="H137" s="187"/>
      <c r="I137" s="187"/>
      <c r="J137" s="187"/>
      <c r="K137" s="187"/>
      <c r="L137" s="187"/>
      <c r="M137" s="187"/>
      <c r="N137" s="187"/>
      <c r="O137" s="187"/>
      <c r="P137" s="187"/>
    </row>
    <row r="138" spans="1:16">
      <c r="A138" s="282"/>
      <c r="D138" s="187"/>
      <c r="E138" s="187"/>
      <c r="F138" s="187"/>
      <c r="G138" s="187"/>
      <c r="H138" s="187"/>
      <c r="I138" s="187"/>
      <c r="J138" s="187"/>
      <c r="K138" s="187"/>
      <c r="L138" s="187"/>
      <c r="M138" s="187"/>
      <c r="N138" s="187"/>
      <c r="O138" s="187"/>
      <c r="P138" s="187"/>
    </row>
  </sheetData>
  <mergeCells count="4">
    <mergeCell ref="A3:C3"/>
    <mergeCell ref="A1:P1"/>
    <mergeCell ref="A81:C81"/>
    <mergeCell ref="A44:E44"/>
  </mergeCells>
  <phoneticPr fontId="2" type="noConversion"/>
  <pageMargins left="0.75" right="0.75" top="1" bottom="1" header="0.5" footer="0.5"/>
  <pageSetup scale="75" orientation="landscape" horizontalDpi="4294967292" verticalDpi="4294967292" r:id="rId1"/>
  <headerFooter alignWithMargins="0">
    <oddHeader>&amp;R&amp;F
&amp;A</oddHeader>
    <oddFooter>&amp;RFebruary 2013</oddFooter>
  </headerFooter>
  <rowBreaks count="1" manualBreakCount="1">
    <brk id="79" max="16383" man="1"/>
  </rowBreaks>
  <drawing r:id="rId2"/>
</worksheet>
</file>

<file path=xl/worksheets/sheet16.xml><?xml version="1.0" encoding="utf-8"?>
<worksheet xmlns="http://schemas.openxmlformats.org/spreadsheetml/2006/main" xmlns:r="http://schemas.openxmlformats.org/officeDocument/2006/relationships">
  <dimension ref="A1:E13"/>
  <sheetViews>
    <sheetView zoomScaleNormal="100" workbookViewId="0">
      <selection sqref="A1:E1"/>
    </sheetView>
  </sheetViews>
  <sheetFormatPr defaultRowHeight="12.75"/>
  <cols>
    <col min="1" max="3" width="25.7109375" style="314" customWidth="1"/>
    <col min="4" max="4" width="25.7109375" style="315" customWidth="1"/>
  </cols>
  <sheetData>
    <row r="1" spans="1:5" s="128" customFormat="1" ht="45.75" customHeight="1">
      <c r="A1" s="560" t="s">
        <v>630</v>
      </c>
      <c r="B1" s="560"/>
      <c r="C1" s="560"/>
      <c r="D1" s="560"/>
      <c r="E1" s="560"/>
    </row>
    <row r="3" spans="1:5">
      <c r="A3" s="316" t="s">
        <v>326</v>
      </c>
      <c r="B3" s="316" t="s">
        <v>320</v>
      </c>
      <c r="C3" s="316" t="s">
        <v>325</v>
      </c>
      <c r="D3" s="317" t="s">
        <v>321</v>
      </c>
    </row>
    <row r="4" spans="1:5" ht="14.25">
      <c r="A4" s="318" t="s">
        <v>547</v>
      </c>
      <c r="B4" s="319">
        <v>100712</v>
      </c>
      <c r="C4" s="319">
        <v>105800.8</v>
      </c>
      <c r="D4" s="320">
        <v>747.747197265625</v>
      </c>
    </row>
    <row r="5" spans="1:5">
      <c r="A5" s="318" t="s">
        <v>322</v>
      </c>
      <c r="B5" s="319">
        <v>13399</v>
      </c>
      <c r="C5" s="319">
        <v>8799.9809999999998</v>
      </c>
      <c r="D5" s="320">
        <v>76.135703125000006</v>
      </c>
    </row>
    <row r="6" spans="1:5" ht="14.25">
      <c r="A6" s="318" t="s">
        <v>548</v>
      </c>
      <c r="B6" s="319">
        <v>38854</v>
      </c>
      <c r="C6" s="319">
        <v>47267.741999999998</v>
      </c>
      <c r="D6" s="320">
        <v>358.22255859375002</v>
      </c>
    </row>
    <row r="7" spans="1:5">
      <c r="A7" s="318" t="s">
        <v>324</v>
      </c>
      <c r="B7" s="319">
        <v>8633</v>
      </c>
      <c r="C7" s="319">
        <v>30739.526999999998</v>
      </c>
      <c r="D7" s="320">
        <v>241.26929687500001</v>
      </c>
    </row>
    <row r="8" spans="1:5">
      <c r="A8" s="318" t="s">
        <v>553</v>
      </c>
      <c r="B8" s="319">
        <v>143881</v>
      </c>
      <c r="C8" s="319">
        <v>66883.195999999996</v>
      </c>
      <c r="D8" s="320">
        <v>345.52266601562513</v>
      </c>
    </row>
    <row r="9" spans="1:5" ht="14.25">
      <c r="A9" s="318" t="s">
        <v>551</v>
      </c>
      <c r="B9" s="319">
        <v>13784</v>
      </c>
      <c r="C9" s="319">
        <v>27397.632000000001</v>
      </c>
      <c r="D9" s="320">
        <v>360.08154296875</v>
      </c>
    </row>
    <row r="11" spans="1:5">
      <c r="A11" s="314" t="s">
        <v>549</v>
      </c>
    </row>
    <row r="12" spans="1:5">
      <c r="A12" s="314" t="s">
        <v>550</v>
      </c>
    </row>
    <row r="13" spans="1:5">
      <c r="A13" s="314" t="s">
        <v>552</v>
      </c>
    </row>
  </sheetData>
  <mergeCells count="1">
    <mergeCell ref="A1:E1"/>
  </mergeCells>
  <printOptions horizontalCentered="1"/>
  <pageMargins left="0.75" right="0.75" top="1" bottom="1" header="0.5" footer="0.5"/>
  <pageSetup scale="75" orientation="landscape" r:id="rId1"/>
  <headerFooter alignWithMargins="0">
    <oddHeader>&amp;R&amp;F
&amp;A</oddHeader>
    <oddFooter>&amp;RFebruary 2013</oddFooter>
  </headerFooter>
  <drawing r:id="rId2"/>
</worksheet>
</file>

<file path=xl/worksheets/sheet17.xml><?xml version="1.0" encoding="utf-8"?>
<worksheet xmlns="http://schemas.openxmlformats.org/spreadsheetml/2006/main" xmlns:r="http://schemas.openxmlformats.org/officeDocument/2006/relationships">
  <sheetPr codeName="Sheet13"/>
  <dimension ref="A1:M49"/>
  <sheetViews>
    <sheetView zoomScaleNormal="100" workbookViewId="0">
      <selection activeCell="B31" sqref="B31"/>
    </sheetView>
  </sheetViews>
  <sheetFormatPr defaultColWidth="8.85546875" defaultRowHeight="12.75"/>
  <cols>
    <col min="1" max="1" width="14.42578125" style="27" customWidth="1"/>
    <col min="2" max="6" width="13.42578125" style="27" customWidth="1"/>
    <col min="7" max="7" width="12.140625" style="27" customWidth="1"/>
    <col min="8" max="8" width="15" style="27" customWidth="1"/>
    <col min="9" max="9" width="18.42578125" style="27" customWidth="1"/>
    <col min="10" max="10" width="7.28515625" style="27" customWidth="1"/>
    <col min="11" max="16384" width="8.85546875" style="27"/>
  </cols>
  <sheetData>
    <row r="1" spans="1:13" s="80" customFormat="1" ht="107.25" customHeight="1">
      <c r="A1" s="538" t="s">
        <v>631</v>
      </c>
      <c r="B1" s="538"/>
      <c r="C1" s="538"/>
      <c r="D1" s="538"/>
      <c r="E1" s="538"/>
      <c r="F1" s="538"/>
      <c r="G1" s="538"/>
      <c r="H1" s="538"/>
      <c r="I1" s="75"/>
      <c r="J1" s="75"/>
    </row>
    <row r="2" spans="1:13" s="80" customFormat="1" ht="12" customHeight="1">
      <c r="A2" s="40"/>
      <c r="B2" s="40"/>
      <c r="C2" s="40"/>
      <c r="D2" s="40"/>
      <c r="E2" s="40"/>
      <c r="F2" s="40"/>
      <c r="G2" s="40"/>
      <c r="H2" s="40"/>
      <c r="I2" s="75"/>
      <c r="J2" s="75"/>
    </row>
    <row r="3" spans="1:13" s="80" customFormat="1" ht="12" customHeight="1">
      <c r="A3" s="40"/>
      <c r="B3" s="40"/>
      <c r="C3" s="40"/>
      <c r="D3" s="40"/>
      <c r="E3" s="40"/>
      <c r="F3" s="40"/>
      <c r="G3" s="40"/>
      <c r="H3" s="40"/>
      <c r="I3" s="75"/>
      <c r="J3" s="75"/>
    </row>
    <row r="4" spans="1:13" s="80" customFormat="1" ht="12" customHeight="1">
      <c r="A4" s="40"/>
      <c r="B4" s="40"/>
      <c r="C4" s="40"/>
      <c r="D4" s="40"/>
      <c r="E4" s="40"/>
      <c r="F4" s="40"/>
      <c r="G4" s="40"/>
      <c r="H4" s="40"/>
      <c r="I4" s="75"/>
      <c r="J4" s="75"/>
    </row>
    <row r="5" spans="1:13" s="80" customFormat="1" ht="12" customHeight="1">
      <c r="A5" s="40"/>
      <c r="B5" s="40"/>
      <c r="C5" s="40"/>
      <c r="D5" s="40"/>
      <c r="E5" s="40"/>
      <c r="F5" s="40"/>
      <c r="G5" s="40"/>
      <c r="H5" s="40"/>
      <c r="I5" s="75"/>
      <c r="J5" s="75"/>
    </row>
    <row r="6" spans="1:13" s="80" customFormat="1" ht="12" customHeight="1">
      <c r="A6" s="40"/>
      <c r="B6" s="40"/>
      <c r="C6" s="40"/>
      <c r="D6" s="40"/>
      <c r="E6" s="40"/>
      <c r="F6" s="40"/>
      <c r="G6" s="40"/>
      <c r="H6" s="40"/>
      <c r="I6" s="75"/>
      <c r="J6" s="75"/>
    </row>
    <row r="7" spans="1:13" s="80" customFormat="1" ht="12" customHeight="1">
      <c r="A7" s="40"/>
      <c r="B7" s="40"/>
      <c r="C7" s="40"/>
      <c r="D7" s="40"/>
      <c r="E7" s="40"/>
      <c r="F7" s="40"/>
      <c r="G7" s="40"/>
      <c r="H7" s="40"/>
      <c r="I7" s="75"/>
      <c r="J7" s="75"/>
    </row>
    <row r="8" spans="1:13" s="80" customFormat="1" ht="12" customHeight="1">
      <c r="A8" s="27"/>
      <c r="B8" s="27"/>
      <c r="C8" s="27"/>
      <c r="D8" s="27"/>
      <c r="E8" s="40"/>
      <c r="F8" s="40"/>
      <c r="G8" s="40"/>
      <c r="H8" s="40"/>
      <c r="I8" s="75"/>
      <c r="J8" s="75"/>
    </row>
    <row r="9" spans="1:13" s="80" customFormat="1" ht="12" customHeight="1">
      <c r="A9" s="27"/>
      <c r="B9" s="27"/>
      <c r="C9" s="27"/>
      <c r="D9" s="27"/>
      <c r="E9" s="40"/>
      <c r="F9" s="40"/>
      <c r="G9" s="40"/>
      <c r="H9" s="40"/>
      <c r="I9" s="75"/>
      <c r="J9" s="75"/>
    </row>
    <row r="10" spans="1:13" s="80" customFormat="1" ht="12" customHeight="1">
      <c r="A10" s="57" t="s">
        <v>188</v>
      </c>
      <c r="B10" s="27"/>
      <c r="C10" s="27"/>
      <c r="D10" s="27"/>
      <c r="E10" s="40"/>
      <c r="F10" s="40"/>
      <c r="G10" s="40"/>
      <c r="H10" s="40"/>
      <c r="I10" s="75"/>
      <c r="J10" s="75"/>
    </row>
    <row r="11" spans="1:13" s="80" customFormat="1" ht="12" customHeight="1">
      <c r="A11" s="7"/>
      <c r="B11" s="10"/>
      <c r="C11" s="10"/>
      <c r="D11" s="10"/>
      <c r="E11" s="40"/>
      <c r="F11" s="40"/>
      <c r="G11" s="40"/>
      <c r="H11" s="40"/>
      <c r="I11" s="75"/>
      <c r="J11" s="75"/>
    </row>
    <row r="12" spans="1:13" s="80" customFormat="1" ht="11.1" customHeight="1">
      <c r="A12" s="28" t="s">
        <v>623</v>
      </c>
      <c r="B12" s="426" t="s">
        <v>76</v>
      </c>
      <c r="C12" s="426" t="s">
        <v>77</v>
      </c>
      <c r="D12" s="426" t="s">
        <v>150</v>
      </c>
      <c r="E12" s="73" t="s">
        <v>151</v>
      </c>
      <c r="F12" s="440" t="s">
        <v>433</v>
      </c>
      <c r="G12" s="40"/>
      <c r="H12" s="40"/>
      <c r="I12" s="75"/>
      <c r="J12" s="75"/>
    </row>
    <row r="13" spans="1:13" s="80" customFormat="1" ht="12" customHeight="1">
      <c r="A13" s="2" t="s">
        <v>145</v>
      </c>
      <c r="B13" s="29">
        <v>165200</v>
      </c>
      <c r="C13" s="29">
        <v>1743569</v>
      </c>
      <c r="D13" s="33">
        <v>106536</v>
      </c>
      <c r="E13" s="29">
        <v>78989</v>
      </c>
      <c r="F13" s="29">
        <v>30167</v>
      </c>
      <c r="G13" s="40"/>
      <c r="H13" s="40"/>
      <c r="I13" s="75"/>
      <c r="J13" s="75"/>
    </row>
    <row r="14" spans="1:13" ht="12" customHeight="1">
      <c r="A14" s="28" t="s">
        <v>73</v>
      </c>
      <c r="B14" s="29">
        <v>13439</v>
      </c>
      <c r="C14" s="29">
        <v>124754</v>
      </c>
      <c r="D14" s="29">
        <v>7258</v>
      </c>
      <c r="E14" s="29">
        <v>5347</v>
      </c>
      <c r="F14" s="29">
        <v>2168</v>
      </c>
      <c r="I14" s="61"/>
      <c r="M14" s="90"/>
    </row>
    <row r="15" spans="1:13">
      <c r="A15" s="28" t="s">
        <v>231</v>
      </c>
      <c r="B15" s="29">
        <v>5628</v>
      </c>
      <c r="C15" s="29">
        <v>108135</v>
      </c>
      <c r="D15" s="29">
        <v>4486</v>
      </c>
      <c r="E15" s="29">
        <v>3586</v>
      </c>
      <c r="F15" s="33">
        <v>1003</v>
      </c>
    </row>
    <row r="16" spans="1:13">
      <c r="A16" s="28" t="s">
        <v>159</v>
      </c>
      <c r="B16" s="29">
        <v>214570</v>
      </c>
      <c r="C16" s="29">
        <v>7631590</v>
      </c>
      <c r="D16" s="29">
        <v>120292</v>
      </c>
      <c r="E16" s="29">
        <v>86007</v>
      </c>
      <c r="F16" s="29">
        <v>38305</v>
      </c>
    </row>
    <row r="17" spans="1:6" s="10" customFormat="1">
      <c r="A17" s="28" t="s">
        <v>133</v>
      </c>
      <c r="B17" s="29">
        <v>6236</v>
      </c>
      <c r="C17" s="29">
        <v>50572</v>
      </c>
      <c r="D17" s="29">
        <v>4606</v>
      </c>
      <c r="E17" s="29">
        <v>3972</v>
      </c>
      <c r="F17" s="29">
        <v>905</v>
      </c>
    </row>
    <row r="18" spans="1:6" s="10" customFormat="1" ht="12.95" customHeight="1">
      <c r="A18" s="28" t="s">
        <v>160</v>
      </c>
      <c r="B18" s="33">
        <v>205451</v>
      </c>
      <c r="C18" s="33">
        <v>1386094</v>
      </c>
      <c r="D18" s="33">
        <v>164546</v>
      </c>
      <c r="E18" s="33">
        <v>136167</v>
      </c>
      <c r="F18" s="33">
        <v>29331</v>
      </c>
    </row>
    <row r="19" spans="1:6" s="10" customFormat="1">
      <c r="A19" s="28" t="s">
        <v>100</v>
      </c>
      <c r="B19" s="29">
        <v>652612</v>
      </c>
      <c r="C19" s="29">
        <v>7811167</v>
      </c>
      <c r="D19" s="29">
        <v>343312</v>
      </c>
      <c r="E19" s="29">
        <v>270366</v>
      </c>
      <c r="F19" s="29">
        <v>97286</v>
      </c>
    </row>
    <row r="20" spans="1:6" s="10" customFormat="1">
      <c r="A20" s="28" t="s">
        <v>101</v>
      </c>
      <c r="B20" s="29">
        <v>536704</v>
      </c>
      <c r="C20" s="29">
        <v>3727105</v>
      </c>
      <c r="D20" s="29">
        <v>356268</v>
      </c>
      <c r="E20" s="29">
        <v>277999</v>
      </c>
      <c r="F20" s="29">
        <v>111448</v>
      </c>
    </row>
    <row r="21" spans="1:6" s="10" customFormat="1">
      <c r="A21" s="28" t="s">
        <v>106</v>
      </c>
      <c r="B21" s="29">
        <v>18181</v>
      </c>
      <c r="C21" s="29">
        <v>103414</v>
      </c>
      <c r="D21" s="29">
        <v>14448</v>
      </c>
      <c r="E21" s="29">
        <v>12063</v>
      </c>
      <c r="F21" s="29">
        <v>3149</v>
      </c>
    </row>
    <row r="22" spans="1:6" s="10" customFormat="1">
      <c r="A22" s="28" t="s">
        <v>303</v>
      </c>
      <c r="B22" s="29">
        <v>28056</v>
      </c>
      <c r="C22" s="29">
        <v>221636</v>
      </c>
      <c r="D22" s="29">
        <v>19278</v>
      </c>
      <c r="E22" s="29">
        <v>13924</v>
      </c>
      <c r="F22" s="29">
        <v>5671</v>
      </c>
    </row>
    <row r="23" spans="1:6" s="10" customFormat="1">
      <c r="A23" s="28" t="s">
        <v>107</v>
      </c>
      <c r="B23" s="29">
        <v>127843</v>
      </c>
      <c r="C23" s="29">
        <v>813099</v>
      </c>
      <c r="D23" s="33">
        <v>107713</v>
      </c>
      <c r="E23" s="29">
        <v>91182</v>
      </c>
      <c r="F23" s="29">
        <v>20133</v>
      </c>
    </row>
    <row r="24" spans="1:6" s="10" customFormat="1">
      <c r="A24" s="356" t="s">
        <v>158</v>
      </c>
      <c r="B24" s="340">
        <f>SUM(B13:B23)</f>
        <v>1973920</v>
      </c>
      <c r="C24" s="340">
        <f t="shared" ref="C24:F24" si="0">SUM(C13:C23)</f>
        <v>23721135</v>
      </c>
      <c r="D24" s="340">
        <f t="shared" si="0"/>
        <v>1248743</v>
      </c>
      <c r="E24" s="340">
        <f t="shared" si="0"/>
        <v>979602</v>
      </c>
      <c r="F24" s="340">
        <f t="shared" si="0"/>
        <v>339566</v>
      </c>
    </row>
    <row r="25" spans="1:6" s="10" customFormat="1">
      <c r="A25" s="104"/>
      <c r="B25" s="104"/>
      <c r="C25" s="104"/>
      <c r="D25" s="104"/>
      <c r="E25" s="104"/>
      <c r="F25" s="104"/>
    </row>
    <row r="26" spans="1:6" s="10" customFormat="1">
      <c r="A26" s="21" t="s">
        <v>434</v>
      </c>
      <c r="B26" s="427">
        <f>B24</f>
        <v>1973920</v>
      </c>
      <c r="C26" s="427">
        <f>C24</f>
        <v>23721135</v>
      </c>
      <c r="D26" s="427">
        <v>1201691</v>
      </c>
      <c r="E26" s="427">
        <v>898349</v>
      </c>
      <c r="F26" s="427">
        <v>331075</v>
      </c>
    </row>
    <row r="27" spans="1:6" s="10" customFormat="1">
      <c r="A27" s="42"/>
      <c r="B27" s="87"/>
      <c r="C27" s="32"/>
      <c r="D27" s="32"/>
    </row>
    <row r="28" spans="1:6">
      <c r="A28" s="42" t="s">
        <v>632</v>
      </c>
      <c r="B28" s="32"/>
      <c r="C28" s="32"/>
      <c r="D28" s="32"/>
      <c r="E28" s="10"/>
      <c r="F28" s="10"/>
    </row>
    <row r="29" spans="1:6" s="10" customFormat="1">
      <c r="A29" s="84"/>
      <c r="B29" s="81"/>
      <c r="C29" s="58"/>
      <c r="D29" s="58"/>
    </row>
    <row r="30" spans="1:6" s="10" customFormat="1">
      <c r="A30" s="84"/>
      <c r="B30" s="85"/>
      <c r="C30" s="59"/>
      <c r="D30" s="59"/>
    </row>
    <row r="31" spans="1:6" s="10" customFormat="1">
      <c r="A31" s="84"/>
      <c r="B31" s="81"/>
      <c r="C31" s="27"/>
      <c r="D31" s="27"/>
      <c r="E31" s="27"/>
      <c r="F31" s="27"/>
    </row>
    <row r="32" spans="1:6" s="58" customFormat="1">
      <c r="A32" s="84"/>
      <c r="B32" s="81"/>
      <c r="C32" s="27"/>
      <c r="D32" s="27"/>
      <c r="E32" s="10"/>
      <c r="F32" s="10"/>
    </row>
    <row r="33" spans="1:12">
      <c r="E33" s="32"/>
      <c r="F33" s="10"/>
      <c r="G33" s="59"/>
      <c r="H33" s="59"/>
      <c r="I33" s="59"/>
      <c r="J33" s="59"/>
    </row>
    <row r="34" spans="1:12">
      <c r="A34" s="27" t="s">
        <v>0</v>
      </c>
      <c r="C34" s="60"/>
      <c r="E34" s="32"/>
      <c r="F34" s="10"/>
    </row>
    <row r="35" spans="1:12" ht="25.5">
      <c r="A35" s="231" t="s">
        <v>26</v>
      </c>
      <c r="B35" s="249" t="s">
        <v>76</v>
      </c>
      <c r="C35" s="249" t="s">
        <v>77</v>
      </c>
      <c r="D35" s="153" t="s">
        <v>28</v>
      </c>
      <c r="E35" s="58"/>
      <c r="F35" s="58"/>
      <c r="J35" s="7"/>
      <c r="K35" s="21"/>
      <c r="L35" s="21"/>
    </row>
    <row r="36" spans="1:12" ht="15">
      <c r="A36" s="108">
        <v>40817</v>
      </c>
      <c r="B36" s="29">
        <v>230705</v>
      </c>
      <c r="C36" s="29">
        <v>2266709</v>
      </c>
      <c r="D36" s="29">
        <v>182397</v>
      </c>
      <c r="E36" s="59"/>
      <c r="F36" s="59"/>
      <c r="J36" s="21"/>
      <c r="K36" s="21"/>
      <c r="L36" s="21"/>
    </row>
    <row r="37" spans="1:12" ht="15">
      <c r="A37" s="108">
        <v>40848</v>
      </c>
      <c r="B37" s="29">
        <v>157371</v>
      </c>
      <c r="C37" s="29">
        <v>1935419</v>
      </c>
      <c r="D37" s="29">
        <v>111843</v>
      </c>
      <c r="G37" s="60"/>
      <c r="I37" s="60"/>
      <c r="J37" s="21"/>
      <c r="K37" s="21"/>
      <c r="L37" s="21"/>
    </row>
    <row r="38" spans="1:12" ht="15">
      <c r="A38" s="108">
        <v>40878</v>
      </c>
      <c r="B38" s="29">
        <v>127924</v>
      </c>
      <c r="C38" s="29">
        <v>1617810</v>
      </c>
      <c r="D38" s="29">
        <v>89974</v>
      </c>
      <c r="J38" s="21"/>
      <c r="K38" s="21"/>
      <c r="L38" s="21"/>
    </row>
    <row r="39" spans="1:12" ht="15">
      <c r="A39" s="108">
        <v>40909</v>
      </c>
      <c r="B39" s="29">
        <v>153552</v>
      </c>
      <c r="C39" s="29">
        <v>1818955</v>
      </c>
      <c r="D39" s="29">
        <v>108176</v>
      </c>
      <c r="J39" s="21"/>
      <c r="K39" s="21"/>
      <c r="L39" s="21"/>
    </row>
    <row r="40" spans="1:12" ht="15">
      <c r="A40" s="108">
        <v>40940</v>
      </c>
      <c r="B40" s="29">
        <v>173827</v>
      </c>
      <c r="C40" s="29">
        <v>2159762</v>
      </c>
      <c r="D40" s="29">
        <v>121612</v>
      </c>
      <c r="E40" s="60"/>
    </row>
    <row r="41" spans="1:12" ht="15">
      <c r="A41" s="108">
        <v>40969</v>
      </c>
      <c r="B41" s="29">
        <v>177227</v>
      </c>
      <c r="C41" s="29">
        <v>2120751</v>
      </c>
      <c r="D41" s="29">
        <v>120915</v>
      </c>
    </row>
    <row r="42" spans="1:12" ht="15">
      <c r="A42" s="108">
        <v>41000</v>
      </c>
      <c r="B42" s="29">
        <v>163265</v>
      </c>
      <c r="C42" s="29">
        <v>2096160</v>
      </c>
      <c r="D42" s="29">
        <v>110493</v>
      </c>
    </row>
    <row r="43" spans="1:12" ht="15">
      <c r="A43" s="108">
        <v>41030</v>
      </c>
      <c r="B43" s="29">
        <v>152320</v>
      </c>
      <c r="C43" s="29">
        <v>1962906</v>
      </c>
      <c r="D43" s="29">
        <v>101058</v>
      </c>
    </row>
    <row r="44" spans="1:12" ht="15">
      <c r="A44" s="108">
        <v>41061</v>
      </c>
      <c r="B44" s="29">
        <v>142353</v>
      </c>
      <c r="C44" s="29">
        <v>1955975</v>
      </c>
      <c r="D44" s="29">
        <v>91201</v>
      </c>
    </row>
    <row r="45" spans="1:12" ht="15">
      <c r="A45" s="108">
        <v>41091</v>
      </c>
      <c r="B45" s="29">
        <v>156729</v>
      </c>
      <c r="C45" s="29">
        <v>2003694</v>
      </c>
      <c r="D45" s="29">
        <v>97323</v>
      </c>
    </row>
    <row r="46" spans="1:12" ht="15">
      <c r="A46" s="108">
        <v>41122</v>
      </c>
      <c r="B46" s="29">
        <v>173619</v>
      </c>
      <c r="C46" s="29">
        <v>1910171</v>
      </c>
      <c r="D46" s="29">
        <v>110937</v>
      </c>
    </row>
    <row r="47" spans="1:12" ht="15">
      <c r="A47" s="108">
        <v>41153</v>
      </c>
      <c r="B47" s="29">
        <v>165028</v>
      </c>
      <c r="C47" s="29">
        <v>1872823</v>
      </c>
      <c r="D47" s="29">
        <v>112364</v>
      </c>
    </row>
    <row r="48" spans="1:12">
      <c r="A48" s="21"/>
      <c r="B48" s="441"/>
      <c r="C48" s="441"/>
      <c r="D48" s="441"/>
    </row>
    <row r="49" spans="1:4">
      <c r="A49" s="426" t="s">
        <v>498</v>
      </c>
      <c r="B49" s="319">
        <f>SUM(B36:B47)</f>
        <v>1973920</v>
      </c>
      <c r="C49" s="319">
        <f t="shared" ref="C49" si="1">SUM(C36:C47)</f>
        <v>23721135</v>
      </c>
      <c r="D49" s="381"/>
    </row>
  </sheetData>
  <sortState ref="A13:F23">
    <sortCondition ref="A13:A23"/>
  </sortState>
  <mergeCells count="1">
    <mergeCell ref="A1:H1"/>
  </mergeCells>
  <phoneticPr fontId="2" type="noConversion"/>
  <pageMargins left="0.75" right="0.75" top="1" bottom="1" header="0.5" footer="0.5"/>
  <pageSetup scale="75" orientation="landscape" horizontalDpi="4294967292" verticalDpi="4294967292" r:id="rId1"/>
  <headerFooter alignWithMargins="0">
    <oddHeader>&amp;R&amp;F
&amp;A</oddHeader>
    <oddFooter>&amp;RFebruary 2013</oddFooter>
  </headerFooter>
  <drawing r:id="rId2"/>
</worksheet>
</file>

<file path=xl/worksheets/sheet18.xml><?xml version="1.0" encoding="utf-8"?>
<worksheet xmlns="http://schemas.openxmlformats.org/spreadsheetml/2006/main" xmlns:r="http://schemas.openxmlformats.org/officeDocument/2006/relationships">
  <sheetPr codeName="Sheet14"/>
  <dimension ref="A1:N41"/>
  <sheetViews>
    <sheetView zoomScale="115" zoomScaleNormal="115" workbookViewId="0">
      <selection activeCell="M20" sqref="M20"/>
    </sheetView>
  </sheetViews>
  <sheetFormatPr defaultColWidth="8.85546875" defaultRowHeight="12.75"/>
  <cols>
    <col min="1" max="1" width="15.140625" style="212" customWidth="1"/>
    <col min="2" max="3" width="10.140625" style="212" bestFit="1" customWidth="1"/>
    <col min="4" max="12" width="9.28515625" style="212" bestFit="1" customWidth="1"/>
    <col min="13" max="13" width="11.7109375" style="212" bestFit="1" customWidth="1"/>
    <col min="14" max="14" width="9.140625" style="212"/>
    <col min="15" max="16384" width="8.85546875" style="62"/>
  </cols>
  <sheetData>
    <row r="1" spans="1:14" s="21" customFormat="1" ht="41.25" customHeight="1">
      <c r="A1" s="561" t="s">
        <v>304</v>
      </c>
      <c r="B1" s="561"/>
      <c r="C1" s="561"/>
      <c r="D1" s="561"/>
      <c r="E1" s="561"/>
      <c r="F1" s="561"/>
      <c r="G1" s="561"/>
      <c r="H1" s="561"/>
      <c r="I1" s="561"/>
      <c r="J1" s="561"/>
      <c r="K1" s="561"/>
      <c r="L1" s="561"/>
      <c r="M1" s="561"/>
      <c r="N1" s="212"/>
    </row>
    <row r="3" spans="1:14" s="27" customFormat="1" ht="15.75">
      <c r="A3" s="352" t="s">
        <v>510</v>
      </c>
      <c r="B3" s="38"/>
      <c r="C3" s="38"/>
      <c r="D3" s="250"/>
      <c r="E3" s="212"/>
      <c r="F3" s="212"/>
      <c r="G3" s="212"/>
      <c r="H3" s="212"/>
      <c r="I3" s="212"/>
      <c r="J3" s="212"/>
      <c r="K3" s="212"/>
      <c r="L3" s="212"/>
      <c r="M3" s="212"/>
      <c r="N3" s="212"/>
    </row>
    <row r="4" spans="1:14" s="257" customFormat="1" ht="26.1" customHeight="1">
      <c r="A4" s="442" t="s">
        <v>68</v>
      </c>
      <c r="B4" s="443">
        <v>2</v>
      </c>
      <c r="C4" s="443">
        <v>3</v>
      </c>
      <c r="D4" s="443">
        <v>4</v>
      </c>
      <c r="E4" s="443" t="s">
        <v>69</v>
      </c>
      <c r="F4" s="443" t="s">
        <v>152</v>
      </c>
      <c r="G4" s="443" t="s">
        <v>153</v>
      </c>
      <c r="H4" s="443" t="s">
        <v>154</v>
      </c>
      <c r="I4" s="443" t="s">
        <v>155</v>
      </c>
      <c r="J4" s="443" t="s">
        <v>156</v>
      </c>
      <c r="K4" s="443" t="s">
        <v>157</v>
      </c>
      <c r="L4" s="444" t="s">
        <v>193</v>
      </c>
      <c r="M4" s="171"/>
    </row>
    <row r="5" spans="1:14" s="10" customFormat="1">
      <c r="A5" s="28" t="s">
        <v>145</v>
      </c>
      <c r="B5" s="29">
        <v>12735</v>
      </c>
      <c r="C5" s="29">
        <v>4167</v>
      </c>
      <c r="D5" s="29">
        <v>1925</v>
      </c>
      <c r="E5" s="29">
        <v>1649</v>
      </c>
      <c r="F5" s="29">
        <v>872</v>
      </c>
      <c r="G5" s="29">
        <v>559</v>
      </c>
      <c r="H5" s="29">
        <v>287</v>
      </c>
      <c r="I5" s="29">
        <v>110</v>
      </c>
      <c r="J5" s="29">
        <v>35</v>
      </c>
      <c r="K5" s="29">
        <v>13</v>
      </c>
      <c r="L5" s="33">
        <f>SUM(B5:K5)</f>
        <v>22352</v>
      </c>
      <c r="M5" s="212"/>
    </row>
    <row r="6" spans="1:14" s="10" customFormat="1">
      <c r="A6" s="28" t="s">
        <v>73</v>
      </c>
      <c r="B6" s="29">
        <v>783</v>
      </c>
      <c r="C6" s="29">
        <v>288</v>
      </c>
      <c r="D6" s="29">
        <v>143</v>
      </c>
      <c r="E6" s="29">
        <v>162</v>
      </c>
      <c r="F6" s="29">
        <v>100</v>
      </c>
      <c r="G6" s="29">
        <v>58</v>
      </c>
      <c r="H6" s="29">
        <v>42</v>
      </c>
      <c r="I6" s="29">
        <v>28</v>
      </c>
      <c r="J6" s="29">
        <v>4</v>
      </c>
      <c r="K6" s="29">
        <v>3</v>
      </c>
      <c r="L6" s="33">
        <f t="shared" ref="L6:L15" si="0">SUM(B6:K6)</f>
        <v>1611</v>
      </c>
      <c r="M6" s="212"/>
    </row>
    <row r="7" spans="1:14" s="10" customFormat="1">
      <c r="A7" s="28" t="s">
        <v>231</v>
      </c>
      <c r="B7" s="29">
        <v>373</v>
      </c>
      <c r="C7" s="29">
        <v>93</v>
      </c>
      <c r="D7" s="29">
        <v>27</v>
      </c>
      <c r="E7" s="29">
        <v>23</v>
      </c>
      <c r="F7" s="29">
        <v>11</v>
      </c>
      <c r="G7" s="29">
        <v>3</v>
      </c>
      <c r="H7" s="29">
        <v>1</v>
      </c>
      <c r="I7" s="29"/>
      <c r="J7" s="29">
        <v>5</v>
      </c>
      <c r="K7" s="29"/>
      <c r="L7" s="33">
        <f t="shared" si="0"/>
        <v>536</v>
      </c>
      <c r="M7" s="212"/>
    </row>
    <row r="8" spans="1:14" s="10" customFormat="1">
      <c r="A8" s="28" t="s">
        <v>159</v>
      </c>
      <c r="B8" s="29">
        <v>13839</v>
      </c>
      <c r="C8" s="29">
        <v>5319</v>
      </c>
      <c r="D8" s="29">
        <v>2658</v>
      </c>
      <c r="E8" s="29">
        <v>2551</v>
      </c>
      <c r="F8" s="29">
        <v>1649</v>
      </c>
      <c r="G8" s="29">
        <v>1006</v>
      </c>
      <c r="H8" s="29">
        <v>637</v>
      </c>
      <c r="I8" s="29">
        <v>285</v>
      </c>
      <c r="J8" s="29">
        <v>90</v>
      </c>
      <c r="K8" s="29">
        <v>20</v>
      </c>
      <c r="L8" s="33">
        <f t="shared" si="0"/>
        <v>28054</v>
      </c>
      <c r="M8" s="212"/>
    </row>
    <row r="9" spans="1:14" s="10" customFormat="1">
      <c r="A9" s="28" t="s">
        <v>133</v>
      </c>
      <c r="B9" s="29">
        <v>345</v>
      </c>
      <c r="C9" s="29">
        <v>97</v>
      </c>
      <c r="D9" s="29">
        <v>44</v>
      </c>
      <c r="E9" s="29">
        <v>39</v>
      </c>
      <c r="F9" s="29">
        <v>28</v>
      </c>
      <c r="G9" s="29">
        <v>19</v>
      </c>
      <c r="H9" s="29">
        <v>8</v>
      </c>
      <c r="I9" s="29">
        <v>4</v>
      </c>
      <c r="J9" s="29">
        <v>2</v>
      </c>
      <c r="K9" s="29"/>
      <c r="L9" s="33">
        <f t="shared" si="0"/>
        <v>586</v>
      </c>
      <c r="M9" s="212"/>
    </row>
    <row r="10" spans="1:14" s="10" customFormat="1">
      <c r="A10" s="28" t="s">
        <v>160</v>
      </c>
      <c r="B10" s="29">
        <v>11494</v>
      </c>
      <c r="C10" s="29">
        <v>3455</v>
      </c>
      <c r="D10" s="29">
        <v>1482</v>
      </c>
      <c r="E10" s="29">
        <v>1180</v>
      </c>
      <c r="F10" s="29">
        <v>567</v>
      </c>
      <c r="G10" s="29">
        <v>284</v>
      </c>
      <c r="H10" s="29">
        <v>153</v>
      </c>
      <c r="I10" s="29">
        <v>57</v>
      </c>
      <c r="J10" s="29">
        <v>12</v>
      </c>
      <c r="K10" s="29">
        <v>5</v>
      </c>
      <c r="L10" s="33">
        <f t="shared" si="0"/>
        <v>18689</v>
      </c>
      <c r="M10" s="212"/>
    </row>
    <row r="11" spans="1:14" s="10" customFormat="1">
      <c r="A11" s="342" t="s">
        <v>100</v>
      </c>
      <c r="B11" s="33">
        <v>35129</v>
      </c>
      <c r="C11" s="33">
        <v>12966</v>
      </c>
      <c r="D11" s="33">
        <v>6681</v>
      </c>
      <c r="E11" s="33">
        <v>6765</v>
      </c>
      <c r="F11" s="33">
        <v>4505</v>
      </c>
      <c r="G11" s="33">
        <v>3244</v>
      </c>
      <c r="H11" s="33">
        <v>2153</v>
      </c>
      <c r="I11" s="33">
        <v>1260</v>
      </c>
      <c r="J11" s="33">
        <v>444</v>
      </c>
      <c r="K11" s="33">
        <v>146</v>
      </c>
      <c r="L11" s="33">
        <f t="shared" si="0"/>
        <v>73293</v>
      </c>
      <c r="M11" s="212"/>
    </row>
    <row r="12" spans="1:14" s="10" customFormat="1">
      <c r="A12" s="28" t="s">
        <v>101</v>
      </c>
      <c r="B12" s="29">
        <v>33035</v>
      </c>
      <c r="C12" s="29">
        <v>10851</v>
      </c>
      <c r="D12" s="29">
        <v>5259</v>
      </c>
      <c r="E12" s="29">
        <v>4775</v>
      </c>
      <c r="F12" s="29">
        <v>2910</v>
      </c>
      <c r="G12" s="29">
        <v>1714</v>
      </c>
      <c r="H12" s="29">
        <v>1072</v>
      </c>
      <c r="I12" s="29">
        <v>549</v>
      </c>
      <c r="J12" s="29">
        <v>153</v>
      </c>
      <c r="K12" s="29">
        <v>34</v>
      </c>
      <c r="L12" s="33">
        <f t="shared" si="0"/>
        <v>60352</v>
      </c>
      <c r="M12" s="212"/>
    </row>
    <row r="13" spans="1:14" s="10" customFormat="1">
      <c r="A13" s="28" t="s">
        <v>106</v>
      </c>
      <c r="B13" s="29">
        <v>1165</v>
      </c>
      <c r="C13" s="29">
        <v>314</v>
      </c>
      <c r="D13" s="29">
        <v>120</v>
      </c>
      <c r="E13" s="29">
        <v>103</v>
      </c>
      <c r="F13" s="29">
        <v>58</v>
      </c>
      <c r="G13" s="29">
        <v>18</v>
      </c>
      <c r="H13" s="29">
        <v>17</v>
      </c>
      <c r="I13" s="29">
        <v>6</v>
      </c>
      <c r="J13" s="29">
        <v>1</v>
      </c>
      <c r="K13" s="29"/>
      <c r="L13" s="33">
        <f t="shared" si="0"/>
        <v>1802</v>
      </c>
      <c r="M13" s="212"/>
    </row>
    <row r="14" spans="1:14" s="10" customFormat="1">
      <c r="A14" s="28" t="s">
        <v>303</v>
      </c>
      <c r="B14" s="29">
        <v>2186</v>
      </c>
      <c r="C14" s="29">
        <v>729</v>
      </c>
      <c r="D14" s="29">
        <v>296</v>
      </c>
      <c r="E14" s="29">
        <v>240</v>
      </c>
      <c r="F14" s="29">
        <v>113</v>
      </c>
      <c r="G14" s="29">
        <v>61</v>
      </c>
      <c r="H14" s="29">
        <v>34</v>
      </c>
      <c r="I14" s="29">
        <v>18</v>
      </c>
      <c r="J14" s="29">
        <v>10</v>
      </c>
      <c r="K14" s="29"/>
      <c r="L14" s="33">
        <f t="shared" si="0"/>
        <v>3687</v>
      </c>
      <c r="M14" s="212"/>
    </row>
    <row r="15" spans="1:14" s="27" customFormat="1">
      <c r="A15" s="28" t="s">
        <v>107</v>
      </c>
      <c r="B15" s="29">
        <v>6565</v>
      </c>
      <c r="C15" s="29">
        <v>1597</v>
      </c>
      <c r="D15" s="29">
        <v>587</v>
      </c>
      <c r="E15" s="29">
        <v>434</v>
      </c>
      <c r="F15" s="29">
        <v>229</v>
      </c>
      <c r="G15" s="29">
        <v>121</v>
      </c>
      <c r="H15" s="29">
        <v>66</v>
      </c>
      <c r="I15" s="29">
        <v>33</v>
      </c>
      <c r="J15" s="29">
        <v>12</v>
      </c>
      <c r="K15" s="29">
        <v>3</v>
      </c>
      <c r="L15" s="33">
        <f t="shared" si="0"/>
        <v>9647</v>
      </c>
      <c r="M15" s="212"/>
    </row>
    <row r="16" spans="1:14">
      <c r="A16" s="28" t="s">
        <v>158</v>
      </c>
      <c r="B16" s="29">
        <f t="shared" ref="B16:K16" si="1">SUM(B5:B15)</f>
        <v>117649</v>
      </c>
      <c r="C16" s="29">
        <f t="shared" si="1"/>
        <v>39876</v>
      </c>
      <c r="D16" s="29">
        <f t="shared" si="1"/>
        <v>19222</v>
      </c>
      <c r="E16" s="29">
        <f t="shared" si="1"/>
        <v>17921</v>
      </c>
      <c r="F16" s="29">
        <f t="shared" si="1"/>
        <v>11042</v>
      </c>
      <c r="G16" s="29">
        <f t="shared" si="1"/>
        <v>7087</v>
      </c>
      <c r="H16" s="29">
        <f t="shared" si="1"/>
        <v>4470</v>
      </c>
      <c r="I16" s="29">
        <f t="shared" si="1"/>
        <v>2350</v>
      </c>
      <c r="J16" s="29">
        <f t="shared" si="1"/>
        <v>768</v>
      </c>
      <c r="K16" s="29">
        <f t="shared" si="1"/>
        <v>224</v>
      </c>
      <c r="L16" s="29">
        <f>SUM(L5:L15)</f>
        <v>220609</v>
      </c>
      <c r="N16" s="62"/>
    </row>
    <row r="18" spans="1:14" s="10" customFormat="1">
      <c r="A18" s="212"/>
      <c r="B18" s="212"/>
      <c r="C18" s="212"/>
      <c r="D18" s="212"/>
      <c r="E18" s="212"/>
      <c r="F18" s="212"/>
      <c r="G18" s="212"/>
      <c r="H18" s="212"/>
      <c r="I18" s="212"/>
      <c r="J18" s="212"/>
      <c r="K18" s="212"/>
      <c r="L18" s="212"/>
      <c r="M18" s="212"/>
      <c r="N18" s="212"/>
    </row>
    <row r="19" spans="1:14" s="10" customFormat="1" ht="34.5" customHeight="1">
      <c r="A19" s="212"/>
      <c r="B19" s="212"/>
      <c r="C19" s="212"/>
      <c r="D19" s="212"/>
      <c r="E19" s="212"/>
      <c r="F19" s="212"/>
      <c r="G19" s="212"/>
      <c r="H19" s="212"/>
      <c r="I19" s="212"/>
      <c r="J19" s="212"/>
      <c r="K19" s="212"/>
      <c r="L19" s="212"/>
      <c r="M19" s="212"/>
      <c r="N19" s="212"/>
    </row>
    <row r="20" spans="1:14" s="10" customFormat="1" ht="11.25" customHeight="1">
      <c r="A20" s="210"/>
      <c r="B20" s="212"/>
      <c r="C20" s="212"/>
      <c r="D20" s="212"/>
      <c r="E20" s="212"/>
      <c r="F20" s="212"/>
      <c r="G20" s="212"/>
      <c r="H20" s="212"/>
      <c r="I20" s="212"/>
      <c r="J20" s="212"/>
      <c r="K20" s="212"/>
      <c r="L20" s="212"/>
      <c r="M20" s="212"/>
      <c r="N20" s="212"/>
    </row>
    <row r="21" spans="1:14" s="27" customFormat="1">
      <c r="A21" s="212"/>
      <c r="B21" s="212"/>
      <c r="C21" s="212"/>
      <c r="D21" s="212"/>
      <c r="E21" s="212"/>
      <c r="F21" s="212"/>
      <c r="G21" s="212"/>
      <c r="H21" s="212"/>
      <c r="I21" s="212"/>
      <c r="J21" s="212"/>
      <c r="K21" s="212"/>
      <c r="L21" s="212"/>
      <c r="M21" s="212"/>
      <c r="N21" s="212"/>
    </row>
    <row r="22" spans="1:14" s="27" customFormat="1">
      <c r="A22" s="212"/>
      <c r="B22" s="212"/>
      <c r="C22" s="212"/>
      <c r="D22" s="212"/>
      <c r="E22" s="212"/>
      <c r="F22" s="212"/>
      <c r="G22" s="212"/>
      <c r="H22" s="212"/>
      <c r="I22" s="212"/>
      <c r="J22" s="212"/>
      <c r="K22" s="212"/>
      <c r="L22" s="212"/>
      <c r="M22" s="212"/>
      <c r="N22" s="212"/>
    </row>
    <row r="23" spans="1:14" s="27" customFormat="1">
      <c r="A23" s="251"/>
      <c r="B23" s="251"/>
      <c r="C23" s="251"/>
      <c r="D23" s="251"/>
      <c r="E23" s="212"/>
      <c r="F23" s="212"/>
      <c r="G23" s="212"/>
      <c r="H23" s="212"/>
      <c r="I23" s="212"/>
      <c r="J23" s="212"/>
      <c r="K23" s="562"/>
      <c r="L23" s="562"/>
      <c r="M23" s="252"/>
      <c r="N23" s="252"/>
    </row>
    <row r="24" spans="1:14" s="27" customFormat="1">
      <c r="A24" s="212"/>
      <c r="B24" s="253"/>
      <c r="C24" s="212"/>
      <c r="D24" s="253"/>
      <c r="E24" s="212"/>
      <c r="F24" s="212"/>
      <c r="G24" s="212"/>
      <c r="H24" s="212"/>
      <c r="I24" s="212"/>
      <c r="J24" s="212"/>
      <c r="K24" s="254"/>
      <c r="L24" s="255"/>
      <c r="M24" s="252"/>
      <c r="N24" s="252"/>
    </row>
    <row r="25" spans="1:14" s="27" customFormat="1">
      <c r="A25" s="212"/>
      <c r="B25" s="253"/>
      <c r="C25" s="212"/>
      <c r="D25" s="253"/>
      <c r="E25" s="212"/>
      <c r="F25" s="212"/>
      <c r="G25" s="212"/>
      <c r="H25" s="212"/>
      <c r="I25" s="212"/>
      <c r="J25" s="212"/>
      <c r="K25" s="254"/>
      <c r="L25" s="255"/>
      <c r="M25" s="252"/>
      <c r="N25" s="252"/>
    </row>
    <row r="26" spans="1:14" s="27" customFormat="1">
      <c r="A26" s="212"/>
      <c r="B26" s="253"/>
      <c r="C26" s="239"/>
      <c r="D26" s="253"/>
      <c r="E26" s="212"/>
      <c r="F26" s="212"/>
      <c r="G26" s="212"/>
      <c r="H26" s="212"/>
      <c r="I26" s="212"/>
      <c r="J26" s="212"/>
      <c r="K26" s="254"/>
      <c r="L26" s="255"/>
      <c r="M26" s="252"/>
      <c r="N26" s="252"/>
    </row>
    <row r="27" spans="1:14" s="27" customFormat="1">
      <c r="A27" s="212"/>
      <c r="B27" s="253"/>
      <c r="C27" s="212"/>
      <c r="D27" s="253"/>
      <c r="E27" s="212"/>
      <c r="F27" s="212"/>
      <c r="G27" s="212"/>
      <c r="H27" s="212"/>
      <c r="I27" s="212"/>
      <c r="J27" s="212"/>
      <c r="K27" s="254"/>
      <c r="L27" s="255"/>
      <c r="M27" s="252"/>
      <c r="N27" s="252"/>
    </row>
    <row r="28" spans="1:14" s="27" customFormat="1">
      <c r="A28" s="212"/>
      <c r="B28" s="253"/>
      <c r="C28" s="212"/>
      <c r="D28" s="253"/>
      <c r="E28" s="212"/>
      <c r="F28" s="212"/>
      <c r="G28" s="212"/>
      <c r="H28" s="212"/>
      <c r="I28" s="212"/>
      <c r="J28" s="212"/>
      <c r="K28" s="254"/>
      <c r="L28" s="255"/>
      <c r="M28" s="252"/>
      <c r="N28" s="252"/>
    </row>
    <row r="29" spans="1:14" s="27" customFormat="1" ht="12.75" customHeight="1">
      <c r="A29" s="212"/>
      <c r="B29" s="253"/>
      <c r="C29" s="212"/>
      <c r="D29" s="253"/>
      <c r="E29" s="212"/>
      <c r="F29" s="212"/>
      <c r="G29" s="212"/>
      <c r="H29" s="212"/>
      <c r="I29" s="212"/>
      <c r="J29" s="212"/>
      <c r="K29" s="252"/>
      <c r="L29" s="255"/>
      <c r="M29" s="252"/>
      <c r="N29" s="252"/>
    </row>
    <row r="30" spans="1:14" s="27" customFormat="1">
      <c r="A30" s="212"/>
      <c r="B30" s="212"/>
      <c r="C30" s="212"/>
      <c r="D30" s="253"/>
      <c r="E30" s="212"/>
      <c r="F30" s="253"/>
      <c r="G30" s="212"/>
      <c r="H30" s="253"/>
      <c r="I30" s="212"/>
      <c r="J30" s="212"/>
      <c r="K30" s="212"/>
      <c r="L30" s="212"/>
      <c r="M30" s="212"/>
      <c r="N30" s="212"/>
    </row>
    <row r="31" spans="1:14" s="27" customFormat="1" ht="15" customHeight="1">
      <c r="A31" s="212"/>
      <c r="B31" s="212"/>
      <c r="C31" s="212"/>
      <c r="D31" s="253"/>
      <c r="E31" s="212"/>
      <c r="F31" s="253"/>
      <c r="G31" s="212"/>
      <c r="H31" s="253"/>
      <c r="I31" s="212"/>
      <c r="J31" s="212"/>
      <c r="K31" s="212"/>
      <c r="L31" s="212"/>
      <c r="M31" s="212"/>
      <c r="N31" s="212"/>
    </row>
    <row r="32" spans="1:14" s="27" customFormat="1">
      <c r="A32" s="212"/>
      <c r="B32" s="212"/>
      <c r="C32" s="212"/>
      <c r="D32" s="253"/>
      <c r="E32" s="212"/>
      <c r="F32" s="253"/>
      <c r="G32" s="212"/>
      <c r="H32" s="253"/>
      <c r="I32" s="212"/>
      <c r="J32" s="212"/>
      <c r="K32" s="212"/>
      <c r="L32" s="212"/>
      <c r="M32" s="212"/>
      <c r="N32" s="212"/>
    </row>
    <row r="33" spans="1:14" s="27" customFormat="1">
      <c r="A33" s="212"/>
      <c r="B33" s="212"/>
      <c r="C33" s="212"/>
      <c r="D33" s="253"/>
      <c r="E33" s="212"/>
      <c r="F33" s="253"/>
      <c r="G33" s="212"/>
      <c r="H33" s="253"/>
      <c r="I33" s="212"/>
      <c r="J33" s="212"/>
      <c r="K33" s="212"/>
      <c r="L33" s="212"/>
      <c r="M33" s="212"/>
      <c r="N33" s="212"/>
    </row>
    <row r="34" spans="1:14" s="27" customFormat="1">
      <c r="A34" s="212"/>
      <c r="B34" s="212"/>
      <c r="C34" s="212"/>
      <c r="D34" s="253"/>
      <c r="E34" s="212"/>
      <c r="F34" s="253"/>
      <c r="G34" s="212"/>
      <c r="H34" s="253"/>
      <c r="I34" s="212"/>
      <c r="J34" s="212"/>
      <c r="K34" s="212"/>
      <c r="L34" s="212"/>
      <c r="M34" s="212"/>
      <c r="N34" s="212"/>
    </row>
    <row r="35" spans="1:14" s="27" customFormat="1">
      <c r="A35" s="212"/>
      <c r="B35" s="212"/>
      <c r="C35" s="212"/>
      <c r="D35" s="253"/>
      <c r="E35" s="212"/>
      <c r="F35" s="253"/>
      <c r="G35" s="212"/>
      <c r="H35" s="253"/>
      <c r="I35" s="212"/>
      <c r="J35" s="212"/>
      <c r="K35" s="212"/>
      <c r="L35" s="212"/>
      <c r="M35" s="212"/>
      <c r="N35" s="212"/>
    </row>
    <row r="36" spans="1:14" s="27" customFormat="1">
      <c r="A36" s="212"/>
      <c r="B36" s="212"/>
      <c r="C36" s="212"/>
      <c r="D36" s="253"/>
      <c r="E36" s="212"/>
      <c r="F36" s="253"/>
      <c r="G36" s="212"/>
      <c r="H36" s="253"/>
      <c r="I36" s="212"/>
      <c r="J36" s="212"/>
      <c r="K36" s="212"/>
      <c r="L36" s="212"/>
      <c r="M36" s="212"/>
      <c r="N36" s="212"/>
    </row>
    <row r="37" spans="1:14" s="27" customFormat="1">
      <c r="A37" s="563" t="s">
        <v>510</v>
      </c>
      <c r="B37" s="564"/>
      <c r="C37" s="564"/>
      <c r="D37" s="564"/>
      <c r="E37" s="564"/>
      <c r="F37" s="564"/>
      <c r="G37" s="564"/>
      <c r="H37" s="564"/>
      <c r="I37" s="564"/>
      <c r="J37" s="564"/>
      <c r="K37" s="564"/>
      <c r="L37" s="564"/>
      <c r="M37" s="564"/>
      <c r="N37" s="212"/>
    </row>
    <row r="38" spans="1:14" s="287" customFormat="1" ht="25.5">
      <c r="A38" s="256" t="s">
        <v>305</v>
      </c>
      <c r="B38" s="445">
        <v>1</v>
      </c>
      <c r="C38" s="445">
        <v>2</v>
      </c>
      <c r="D38" s="445">
        <v>3</v>
      </c>
      <c r="E38" s="445">
        <v>4</v>
      </c>
      <c r="F38" s="445" t="s">
        <v>69</v>
      </c>
      <c r="G38" s="445" t="s">
        <v>152</v>
      </c>
      <c r="H38" s="445" t="s">
        <v>153</v>
      </c>
      <c r="I38" s="445" t="s">
        <v>154</v>
      </c>
      <c r="J38" s="445" t="s">
        <v>155</v>
      </c>
      <c r="K38" s="445" t="s">
        <v>156</v>
      </c>
      <c r="L38" s="445" t="s">
        <v>157</v>
      </c>
      <c r="M38" s="446" t="s">
        <v>193</v>
      </c>
      <c r="N38" s="171"/>
    </row>
    <row r="39" spans="1:14" s="27" customFormat="1">
      <c r="A39" s="371" t="s">
        <v>435</v>
      </c>
      <c r="B39" s="114">
        <v>976500</v>
      </c>
      <c r="C39" s="114">
        <v>116852</v>
      </c>
      <c r="D39" s="114">
        <v>40824</v>
      </c>
      <c r="E39" s="114">
        <v>19706</v>
      </c>
      <c r="F39" s="114">
        <v>19136</v>
      </c>
      <c r="G39" s="114">
        <v>11978</v>
      </c>
      <c r="H39" s="114">
        <v>7749</v>
      </c>
      <c r="I39" s="114">
        <v>5092</v>
      </c>
      <c r="J39" s="114">
        <v>2715</v>
      </c>
      <c r="K39" s="114">
        <v>852</v>
      </c>
      <c r="L39" s="114">
        <v>287</v>
      </c>
      <c r="M39" s="114">
        <f>SUM(B39:L39)</f>
        <v>1201691</v>
      </c>
      <c r="N39" s="212"/>
    </row>
    <row r="40" spans="1:14">
      <c r="D40" s="253"/>
      <c r="F40" s="253"/>
      <c r="H40" s="253"/>
    </row>
    <row r="41" spans="1:14">
      <c r="A41" s="42" t="s">
        <v>452</v>
      </c>
      <c r="D41" s="253"/>
      <c r="F41" s="253"/>
      <c r="H41" s="253"/>
    </row>
  </sheetData>
  <sortState ref="A5:L15">
    <sortCondition ref="A5:A15"/>
  </sortState>
  <mergeCells count="3">
    <mergeCell ref="A1:M1"/>
    <mergeCell ref="K23:L23"/>
    <mergeCell ref="A37:M37"/>
  </mergeCells>
  <phoneticPr fontId="2" type="noConversion"/>
  <printOptions horizontalCentered="1"/>
  <pageMargins left="0.75" right="0.75" top="1" bottom="1" header="0.5" footer="0.5"/>
  <pageSetup scale="75" orientation="landscape" horizontalDpi="4294967292" verticalDpi="4294967292" r:id="rId1"/>
  <headerFooter alignWithMargins="0">
    <oddHeader>&amp;R&amp;F
&amp;A</oddHeader>
    <oddFooter>&amp;RFebruary 2013</oddFooter>
  </headerFooter>
  <ignoredErrors>
    <ignoredError sqref="B16:D16" formulaRange="1"/>
  </ignoredErrors>
  <drawing r:id="rId2"/>
</worksheet>
</file>

<file path=xl/worksheets/sheet19.xml><?xml version="1.0" encoding="utf-8"?>
<worksheet xmlns="http://schemas.openxmlformats.org/spreadsheetml/2006/main" xmlns:r="http://schemas.openxmlformats.org/officeDocument/2006/relationships">
  <sheetPr codeName="Sheet15"/>
  <dimension ref="A1:M30"/>
  <sheetViews>
    <sheetView zoomScaleNormal="100" workbookViewId="0">
      <selection activeCell="F28" sqref="F28"/>
    </sheetView>
  </sheetViews>
  <sheetFormatPr defaultColWidth="8.85546875" defaultRowHeight="12.75"/>
  <cols>
    <col min="2" max="2" width="26.140625" customWidth="1"/>
    <col min="3" max="3" width="10.5703125" customWidth="1"/>
    <col min="4" max="4" width="10.85546875" customWidth="1"/>
    <col min="5" max="5" width="10.7109375" customWidth="1"/>
    <col min="6" max="6" width="10" customWidth="1"/>
    <col min="7" max="8" width="9.140625"/>
    <col min="9" max="9" width="4.42578125" customWidth="1"/>
    <col min="10" max="10" width="9.140625"/>
    <col min="14" max="16384" width="8.85546875" style="12"/>
  </cols>
  <sheetData>
    <row r="1" spans="1:13" ht="56.25" customHeight="1">
      <c r="A1" s="565" t="s">
        <v>651</v>
      </c>
      <c r="B1" s="565"/>
      <c r="C1" s="565"/>
      <c r="D1" s="565"/>
      <c r="E1" s="565"/>
      <c r="F1" s="565"/>
      <c r="G1" s="565"/>
      <c r="H1" s="565"/>
      <c r="I1" s="493"/>
      <c r="J1" s="493"/>
      <c r="K1" s="12"/>
      <c r="L1" s="12"/>
      <c r="M1" s="12"/>
    </row>
    <row r="2" spans="1:13" ht="33.75" customHeight="1">
      <c r="A2" s="91" t="s">
        <v>590</v>
      </c>
      <c r="B2" s="91"/>
      <c r="C2" s="91"/>
      <c r="D2" s="91"/>
      <c r="E2" s="91"/>
      <c r="F2" s="91"/>
      <c r="G2" s="91"/>
      <c r="H2" s="12"/>
      <c r="I2" s="12"/>
      <c r="J2" s="12"/>
      <c r="K2" s="12"/>
      <c r="L2" s="12"/>
      <c r="M2" s="12"/>
    </row>
    <row r="3" spans="1:13" ht="33.75" customHeight="1">
      <c r="A3" s="190" t="s">
        <v>404</v>
      </c>
      <c r="B3" s="88" t="s">
        <v>167</v>
      </c>
      <c r="C3" s="284" t="s">
        <v>95</v>
      </c>
      <c r="D3" s="284" t="s">
        <v>162</v>
      </c>
      <c r="E3" s="284" t="s">
        <v>163</v>
      </c>
      <c r="F3" s="284" t="s">
        <v>164</v>
      </c>
      <c r="G3" s="284" t="s">
        <v>165</v>
      </c>
      <c r="H3" s="284" t="s">
        <v>166</v>
      </c>
      <c r="I3" s="12"/>
      <c r="J3" s="12"/>
      <c r="K3" s="12"/>
      <c r="L3" s="12"/>
      <c r="M3" s="12"/>
    </row>
    <row r="4" spans="1:13">
      <c r="A4" s="425">
        <v>1</v>
      </c>
      <c r="B4" s="2" t="s">
        <v>389</v>
      </c>
      <c r="C4" s="9">
        <v>341323</v>
      </c>
      <c r="D4" s="285">
        <v>8.3000000000000004E-2</v>
      </c>
      <c r="E4" s="9">
        <v>567490</v>
      </c>
      <c r="F4" s="285">
        <v>7.5999999999999998E-2</v>
      </c>
      <c r="G4" s="9">
        <v>7061242</v>
      </c>
      <c r="H4" s="285">
        <v>0.224</v>
      </c>
      <c r="M4" s="12"/>
    </row>
    <row r="5" spans="1:13">
      <c r="A5" s="425">
        <v>2</v>
      </c>
      <c r="B5" s="2" t="s">
        <v>390</v>
      </c>
      <c r="C5" s="9">
        <v>276020</v>
      </c>
      <c r="D5" s="285">
        <v>6.7000000000000004E-2</v>
      </c>
      <c r="E5" s="9">
        <v>396805</v>
      </c>
      <c r="F5" s="285">
        <v>5.2999999999999999E-2</v>
      </c>
      <c r="G5" s="9">
        <v>3868671</v>
      </c>
      <c r="H5" s="285">
        <v>0.123</v>
      </c>
      <c r="M5" s="12"/>
    </row>
    <row r="6" spans="1:13">
      <c r="A6" s="425">
        <v>3</v>
      </c>
      <c r="B6" s="2" t="s">
        <v>391</v>
      </c>
      <c r="C6" s="9">
        <v>117153</v>
      </c>
      <c r="D6" s="285">
        <v>2.8000000000000001E-2</v>
      </c>
      <c r="E6" s="9">
        <v>185245</v>
      </c>
      <c r="F6" s="285">
        <v>2.5000000000000001E-2</v>
      </c>
      <c r="G6" s="9">
        <v>1708251</v>
      </c>
      <c r="H6" s="285">
        <v>5.3999999999999999E-2</v>
      </c>
      <c r="M6" s="12"/>
    </row>
    <row r="7" spans="1:13">
      <c r="A7" s="425">
        <v>4</v>
      </c>
      <c r="B7" s="2" t="s">
        <v>392</v>
      </c>
      <c r="C7" s="9">
        <v>46790</v>
      </c>
      <c r="D7" s="285">
        <v>1.0999999999999999E-2</v>
      </c>
      <c r="E7" s="9">
        <v>98769</v>
      </c>
      <c r="F7" s="285">
        <v>1.2999999999999999E-2</v>
      </c>
      <c r="G7" s="9">
        <v>1793510</v>
      </c>
      <c r="H7" s="285">
        <v>5.7000000000000002E-2</v>
      </c>
      <c r="M7" s="12"/>
    </row>
    <row r="8" spans="1:13">
      <c r="A8" s="425">
        <v>5</v>
      </c>
      <c r="B8" s="2" t="s">
        <v>342</v>
      </c>
      <c r="C8" s="9">
        <v>31973</v>
      </c>
      <c r="D8" s="285">
        <v>8.0000000000000002E-3</v>
      </c>
      <c r="E8" s="9">
        <v>50902</v>
      </c>
      <c r="F8" s="285">
        <v>7.0000000000000001E-3</v>
      </c>
      <c r="G8" s="9">
        <v>545937</v>
      </c>
      <c r="H8" s="285">
        <v>1.7000000000000001E-2</v>
      </c>
      <c r="M8" s="12"/>
    </row>
    <row r="9" spans="1:13">
      <c r="A9" s="425">
        <v>6</v>
      </c>
      <c r="B9" s="2" t="s">
        <v>337</v>
      </c>
      <c r="C9" s="9">
        <v>27149</v>
      </c>
      <c r="D9" s="285">
        <v>7.0000000000000001E-3</v>
      </c>
      <c r="E9" s="9">
        <v>37428</v>
      </c>
      <c r="F9" s="285">
        <v>5.0000000000000001E-3</v>
      </c>
      <c r="G9" s="9">
        <v>428058</v>
      </c>
      <c r="H9" s="285">
        <v>1.4E-2</v>
      </c>
      <c r="M9" s="12"/>
    </row>
    <row r="10" spans="1:13">
      <c r="A10" s="425">
        <v>7</v>
      </c>
      <c r="B10" s="2" t="s">
        <v>340</v>
      </c>
      <c r="C10" s="9">
        <v>20946</v>
      </c>
      <c r="D10" s="285">
        <v>5.0000000000000001E-3</v>
      </c>
      <c r="E10" s="9">
        <v>33496</v>
      </c>
      <c r="F10" s="285">
        <v>5.0000000000000001E-3</v>
      </c>
      <c r="G10" s="9">
        <v>352567</v>
      </c>
      <c r="H10" s="285">
        <v>1.0999999999999999E-2</v>
      </c>
      <c r="M10" s="12"/>
    </row>
    <row r="11" spans="1:13">
      <c r="A11" s="425">
        <v>8</v>
      </c>
      <c r="B11" s="2" t="s">
        <v>336</v>
      </c>
      <c r="C11" s="9">
        <v>18376</v>
      </c>
      <c r="D11" s="285">
        <v>4.0000000000000001E-3</v>
      </c>
      <c r="E11" s="9">
        <v>30057</v>
      </c>
      <c r="F11" s="285">
        <v>4.0000000000000001E-3</v>
      </c>
      <c r="G11" s="9">
        <v>391382</v>
      </c>
      <c r="H11" s="285">
        <v>1.2E-2</v>
      </c>
      <c r="M11" s="12"/>
    </row>
    <row r="12" spans="1:13">
      <c r="A12" s="425">
        <v>9</v>
      </c>
      <c r="B12" s="2" t="s">
        <v>322</v>
      </c>
      <c r="C12" s="9">
        <v>18204</v>
      </c>
      <c r="D12" s="285">
        <v>4.0000000000000001E-3</v>
      </c>
      <c r="E12" s="9">
        <v>33839</v>
      </c>
      <c r="F12" s="285">
        <v>5.0000000000000001E-3</v>
      </c>
      <c r="G12" s="9">
        <v>354673</v>
      </c>
      <c r="H12" s="285">
        <v>1.0999999999999999E-2</v>
      </c>
      <c r="M12" s="12"/>
    </row>
    <row r="13" spans="1:13">
      <c r="A13" s="425">
        <v>10</v>
      </c>
      <c r="B13" s="2" t="s">
        <v>324</v>
      </c>
      <c r="C13" s="9">
        <v>16439</v>
      </c>
      <c r="D13" s="285">
        <v>4.0000000000000001E-3</v>
      </c>
      <c r="E13" s="9">
        <v>39102</v>
      </c>
      <c r="F13" s="285">
        <v>5.0000000000000001E-3</v>
      </c>
      <c r="G13" s="9">
        <v>525597</v>
      </c>
      <c r="H13" s="285">
        <v>1.7000000000000001E-2</v>
      </c>
      <c r="M13" s="12"/>
    </row>
    <row r="14" spans="1:13">
      <c r="A14" s="425">
        <v>11</v>
      </c>
      <c r="B14" s="2" t="s">
        <v>393</v>
      </c>
      <c r="C14" s="9">
        <v>15853</v>
      </c>
      <c r="D14" s="285">
        <v>4.0000000000000001E-3</v>
      </c>
      <c r="E14" s="9">
        <v>65175</v>
      </c>
      <c r="F14" s="285">
        <v>8.9999999999999993E-3</v>
      </c>
      <c r="G14" s="9">
        <v>1390811</v>
      </c>
      <c r="H14" s="285">
        <v>4.3999999999999997E-2</v>
      </c>
      <c r="M14" s="12"/>
    </row>
    <row r="15" spans="1:13">
      <c r="A15" s="425">
        <v>12</v>
      </c>
      <c r="B15" s="2" t="s">
        <v>360</v>
      </c>
      <c r="C15" s="9">
        <v>15467</v>
      </c>
      <c r="D15" s="285">
        <v>4.0000000000000001E-3</v>
      </c>
      <c r="E15" s="9">
        <v>26549</v>
      </c>
      <c r="F15" s="285">
        <v>4.0000000000000001E-3</v>
      </c>
      <c r="G15" s="9">
        <v>316049</v>
      </c>
      <c r="H15" s="285">
        <v>0.01</v>
      </c>
      <c r="M15" s="12"/>
    </row>
    <row r="16" spans="1:13">
      <c r="A16" s="425">
        <v>13</v>
      </c>
      <c r="B16" s="2" t="s">
        <v>335</v>
      </c>
      <c r="C16" s="9">
        <v>14109</v>
      </c>
      <c r="D16" s="285">
        <v>3.0000000000000001E-3</v>
      </c>
      <c r="E16" s="9">
        <v>25711</v>
      </c>
      <c r="F16" s="285">
        <v>3.0000000000000001E-3</v>
      </c>
      <c r="G16" s="9">
        <v>363136</v>
      </c>
      <c r="H16" s="285">
        <v>1.2E-2</v>
      </c>
      <c r="M16" s="12"/>
    </row>
    <row r="17" spans="1:13">
      <c r="A17" s="425">
        <v>14</v>
      </c>
      <c r="B17" s="2" t="s">
        <v>333</v>
      </c>
      <c r="C17" s="9">
        <v>13852</v>
      </c>
      <c r="D17" s="285">
        <v>3.0000000000000001E-3</v>
      </c>
      <c r="E17" s="9">
        <v>24501</v>
      </c>
      <c r="F17" s="285">
        <v>3.0000000000000001E-3</v>
      </c>
      <c r="G17" s="9">
        <v>294367</v>
      </c>
      <c r="H17" s="285">
        <v>8.9999999999999993E-3</v>
      </c>
      <c r="M17" s="12"/>
    </row>
    <row r="18" spans="1:13">
      <c r="A18" s="425">
        <v>15</v>
      </c>
      <c r="B18" s="2" t="s">
        <v>343</v>
      </c>
      <c r="C18" s="9">
        <v>13262</v>
      </c>
      <c r="D18" s="285">
        <v>3.0000000000000001E-3</v>
      </c>
      <c r="E18" s="9">
        <v>23525</v>
      </c>
      <c r="F18" s="285">
        <v>3.0000000000000001E-3</v>
      </c>
      <c r="G18" s="9">
        <v>485312</v>
      </c>
      <c r="H18" s="285">
        <v>1.4999999999999999E-2</v>
      </c>
      <c r="M18" s="12"/>
    </row>
    <row r="19" spans="1:13">
      <c r="A19" s="425">
        <v>16</v>
      </c>
      <c r="B19" s="2" t="s">
        <v>341</v>
      </c>
      <c r="C19" s="9">
        <v>12895</v>
      </c>
      <c r="D19" s="285">
        <v>3.0000000000000001E-3</v>
      </c>
      <c r="E19" s="9">
        <v>19141</v>
      </c>
      <c r="F19" s="285">
        <v>3.0000000000000001E-3</v>
      </c>
      <c r="G19" s="9">
        <v>372272</v>
      </c>
      <c r="H19" s="285">
        <v>1.2E-2</v>
      </c>
      <c r="M19" s="12"/>
    </row>
    <row r="20" spans="1:13">
      <c r="A20" s="425">
        <v>17</v>
      </c>
      <c r="B20" s="2" t="s">
        <v>358</v>
      </c>
      <c r="C20" s="9">
        <v>11663</v>
      </c>
      <c r="D20" s="285">
        <v>3.0000000000000001E-3</v>
      </c>
      <c r="E20" s="9">
        <v>16112</v>
      </c>
      <c r="F20" s="285">
        <v>2E-3</v>
      </c>
      <c r="G20" s="9">
        <v>194785</v>
      </c>
      <c r="H20" s="285">
        <v>6.0000000000000001E-3</v>
      </c>
      <c r="M20" s="12"/>
    </row>
    <row r="21" spans="1:13">
      <c r="A21" s="425">
        <v>18</v>
      </c>
      <c r="B21" s="2" t="s">
        <v>338</v>
      </c>
      <c r="C21" s="9">
        <v>11256</v>
      </c>
      <c r="D21" s="285">
        <v>3.0000000000000001E-3</v>
      </c>
      <c r="E21" s="9">
        <v>17495</v>
      </c>
      <c r="F21" s="285">
        <v>2E-3</v>
      </c>
      <c r="G21" s="9">
        <v>292360</v>
      </c>
      <c r="H21" s="285">
        <v>8.9999999999999993E-3</v>
      </c>
      <c r="M21" s="12"/>
    </row>
    <row r="22" spans="1:13">
      <c r="A22" s="425">
        <v>19</v>
      </c>
      <c r="B22" s="2" t="s">
        <v>339</v>
      </c>
      <c r="C22" s="9">
        <v>10124</v>
      </c>
      <c r="D22" s="285">
        <v>2E-3</v>
      </c>
      <c r="E22" s="9">
        <v>23177</v>
      </c>
      <c r="F22" s="285">
        <v>3.0000000000000001E-3</v>
      </c>
      <c r="G22" s="9">
        <v>280756</v>
      </c>
      <c r="H22" s="285">
        <v>8.9999999999999993E-3</v>
      </c>
      <c r="M22" s="12"/>
    </row>
    <row r="23" spans="1:13">
      <c r="A23" s="425">
        <v>20</v>
      </c>
      <c r="B23" s="2" t="s">
        <v>394</v>
      </c>
      <c r="C23" s="9">
        <v>6004</v>
      </c>
      <c r="D23" s="285">
        <v>1E-3</v>
      </c>
      <c r="E23" s="9">
        <v>11167</v>
      </c>
      <c r="F23" s="285">
        <v>2E-3</v>
      </c>
      <c r="G23" s="9">
        <v>243225</v>
      </c>
      <c r="H23" s="285">
        <v>8.0000000000000002E-3</v>
      </c>
      <c r="M23" s="12"/>
    </row>
    <row r="24" spans="1:13">
      <c r="M24" s="12"/>
    </row>
    <row r="25" spans="1:13">
      <c r="M25" s="12"/>
    </row>
    <row r="26" spans="1:13">
      <c r="M26" s="12"/>
    </row>
    <row r="27" spans="1:13">
      <c r="M27" s="12"/>
    </row>
    <row r="28" spans="1:13">
      <c r="M28" s="12"/>
    </row>
    <row r="29" spans="1:13">
      <c r="M29" s="12"/>
    </row>
    <row r="30" spans="1:13">
      <c r="B30" s="21" t="s">
        <v>436</v>
      </c>
      <c r="C30" s="212"/>
      <c r="M30" s="12"/>
    </row>
  </sheetData>
  <sortState ref="B4:H23">
    <sortCondition descending="1" ref="C4:C23"/>
  </sortState>
  <mergeCells count="1">
    <mergeCell ref="A1:H1"/>
  </mergeCells>
  <phoneticPr fontId="2" type="noConversion"/>
  <pageMargins left="0.75" right="0.75" top="1" bottom="1" header="0.5" footer="0.5"/>
  <pageSetup scale="75" orientation="landscape" horizontalDpi="4294967292" verticalDpi="4294967292" r:id="rId1"/>
  <headerFooter alignWithMargins="0">
    <oddHeader>&amp;R&amp;F
&amp;A</oddHeader>
    <oddFooter>&amp;RFebruary 2013</oddFooter>
  </headerFooter>
  <drawing r:id="rId2"/>
</worksheet>
</file>

<file path=xl/worksheets/sheet2.xml><?xml version="1.0" encoding="utf-8"?>
<worksheet xmlns="http://schemas.openxmlformats.org/spreadsheetml/2006/main" xmlns:r="http://schemas.openxmlformats.org/officeDocument/2006/relationships">
  <sheetPr codeName="Sheet2"/>
  <dimension ref="A1:A12"/>
  <sheetViews>
    <sheetView zoomScale="130" zoomScaleNormal="130" workbookViewId="0">
      <selection activeCell="A7" sqref="A7"/>
    </sheetView>
  </sheetViews>
  <sheetFormatPr defaultColWidth="11.42578125" defaultRowHeight="12.75"/>
  <cols>
    <col min="1" max="1" width="124.28515625" style="20" customWidth="1"/>
  </cols>
  <sheetData>
    <row r="1" spans="1:1" ht="30">
      <c r="A1" s="115" t="s">
        <v>237</v>
      </c>
    </row>
    <row r="2" spans="1:1" ht="36.950000000000003" customHeight="1"/>
    <row r="3" spans="1:1" ht="279.75" customHeight="1">
      <c r="A3" s="485" t="s">
        <v>653</v>
      </c>
    </row>
    <row r="4" spans="1:1">
      <c r="A4" s="110"/>
    </row>
    <row r="5" spans="1:1">
      <c r="A5" s="75"/>
    </row>
    <row r="6" spans="1:1">
      <c r="A6" s="110"/>
    </row>
    <row r="7" spans="1:1">
      <c r="A7" s="111"/>
    </row>
    <row r="8" spans="1:1">
      <c r="A8" s="75"/>
    </row>
    <row r="9" spans="1:1">
      <c r="A9" s="110"/>
    </row>
    <row r="10" spans="1:1">
      <c r="A10" s="75"/>
    </row>
    <row r="11" spans="1:1" ht="12" customHeight="1"/>
    <row r="12" spans="1:1">
      <c r="A12" s="75"/>
    </row>
  </sheetData>
  <phoneticPr fontId="2" type="noConversion"/>
  <printOptions horizontalCentered="1"/>
  <pageMargins left="0.75" right="0.75" top="1" bottom="1" header="0.5" footer="0.5"/>
  <pageSetup scale="75" orientation="landscape" horizontalDpi="4294967292" verticalDpi="4294967292" r:id="rId1"/>
  <headerFooter alignWithMargins="0">
    <oddHeader>&amp;R&amp;F
&amp;A</oddHeader>
    <oddFooter>&amp;RFebruary 2013</oddFooter>
  </headerFooter>
</worksheet>
</file>

<file path=xl/worksheets/sheet20.xml><?xml version="1.0" encoding="utf-8"?>
<worksheet xmlns="http://schemas.openxmlformats.org/spreadsheetml/2006/main" xmlns:r="http://schemas.openxmlformats.org/officeDocument/2006/relationships">
  <sheetPr codeName="Sheet16"/>
  <dimension ref="A1:S27"/>
  <sheetViews>
    <sheetView zoomScaleNormal="100" workbookViewId="0">
      <selection activeCell="L1" sqref="L1"/>
    </sheetView>
  </sheetViews>
  <sheetFormatPr defaultColWidth="8.85546875" defaultRowHeight="12.75"/>
  <cols>
    <col min="1" max="1" width="9.140625"/>
    <col min="2" max="2" width="17.85546875" bestFit="1" customWidth="1"/>
    <col min="3" max="8" width="9.140625"/>
  </cols>
  <sheetData>
    <row r="1" spans="1:19" s="83" customFormat="1" ht="48" customHeight="1">
      <c r="A1" s="534" t="s">
        <v>633</v>
      </c>
      <c r="B1" s="534"/>
      <c r="C1" s="534"/>
      <c r="D1" s="534"/>
      <c r="E1" s="534"/>
      <c r="F1" s="534"/>
      <c r="G1" s="534"/>
      <c r="H1" s="534"/>
      <c r="I1" s="534"/>
      <c r="J1" s="494"/>
      <c r="K1" s="258"/>
      <c r="L1" s="258"/>
      <c r="M1" s="259"/>
      <c r="N1" s="259"/>
      <c r="O1" s="259"/>
      <c r="P1" s="259"/>
      <c r="Q1" s="259"/>
      <c r="R1" s="259"/>
      <c r="S1" s="259"/>
    </row>
    <row r="2" spans="1:19" s="83" customFormat="1" ht="33" customHeight="1">
      <c r="A2" s="260"/>
      <c r="B2" s="260"/>
      <c r="C2" s="260"/>
      <c r="D2" s="260"/>
      <c r="E2" s="260"/>
      <c r="F2" s="260"/>
      <c r="G2" s="260"/>
      <c r="H2" s="260"/>
      <c r="I2" s="260"/>
      <c r="J2" s="260"/>
      <c r="K2" s="258"/>
      <c r="L2" s="258"/>
      <c r="M2" s="259"/>
      <c r="N2" s="259"/>
      <c r="O2" s="259"/>
      <c r="P2" s="259"/>
      <c r="Q2" s="259"/>
      <c r="R2" s="259"/>
      <c r="S2" s="259"/>
    </row>
    <row r="3" spans="1:19">
      <c r="A3" s="566" t="s">
        <v>511</v>
      </c>
      <c r="B3" s="567"/>
      <c r="C3" s="567"/>
      <c r="D3" s="567"/>
      <c r="E3" s="567"/>
      <c r="F3" s="567"/>
      <c r="G3" s="567"/>
      <c r="H3" s="567"/>
    </row>
    <row r="5" spans="1:19" ht="25.5">
      <c r="A5" s="284" t="s">
        <v>404</v>
      </c>
      <c r="B5" s="88" t="s">
        <v>203</v>
      </c>
      <c r="C5" s="284" t="s">
        <v>95</v>
      </c>
      <c r="D5" s="284" t="s">
        <v>162</v>
      </c>
      <c r="E5" s="284" t="s">
        <v>163</v>
      </c>
      <c r="F5" s="284" t="s">
        <v>164</v>
      </c>
      <c r="G5" s="284" t="s">
        <v>165</v>
      </c>
      <c r="H5" s="284" t="s">
        <v>166</v>
      </c>
      <c r="M5" s="212"/>
    </row>
    <row r="6" spans="1:19" ht="15">
      <c r="A6" s="275">
        <v>1</v>
      </c>
      <c r="B6" s="89" t="s">
        <v>323</v>
      </c>
      <c r="C6" s="343">
        <v>48443</v>
      </c>
      <c r="D6" s="344">
        <v>1.2E-2</v>
      </c>
      <c r="E6" s="343">
        <v>97686</v>
      </c>
      <c r="F6" s="344">
        <v>1.2999999999999999E-2</v>
      </c>
      <c r="G6" s="343">
        <v>1329338</v>
      </c>
      <c r="H6" s="344">
        <v>4.2000000000000003E-2</v>
      </c>
    </row>
    <row r="7" spans="1:19" ht="15">
      <c r="A7" s="275">
        <v>2</v>
      </c>
      <c r="B7" s="89" t="s">
        <v>332</v>
      </c>
      <c r="C7" s="343">
        <v>64630</v>
      </c>
      <c r="D7" s="344">
        <v>1.6E-2</v>
      </c>
      <c r="E7" s="343">
        <v>103508</v>
      </c>
      <c r="F7" s="344">
        <v>1.4E-2</v>
      </c>
      <c r="G7" s="343">
        <v>1168422</v>
      </c>
      <c r="H7" s="344">
        <v>3.6999999999999998E-2</v>
      </c>
    </row>
    <row r="8" spans="1:19" ht="15">
      <c r="A8" s="275">
        <v>3</v>
      </c>
      <c r="B8" s="89" t="s">
        <v>343</v>
      </c>
      <c r="C8" s="343">
        <v>23522</v>
      </c>
      <c r="D8" s="344">
        <v>6.0000000000000001E-3</v>
      </c>
      <c r="E8" s="343">
        <v>38445</v>
      </c>
      <c r="F8" s="344">
        <v>5.0000000000000001E-3</v>
      </c>
      <c r="G8" s="343">
        <v>639602</v>
      </c>
      <c r="H8" s="344">
        <v>0.02</v>
      </c>
    </row>
    <row r="9" spans="1:19" ht="15">
      <c r="A9" s="275">
        <v>4</v>
      </c>
      <c r="B9" s="89" t="s">
        <v>342</v>
      </c>
      <c r="C9" s="343">
        <v>19330</v>
      </c>
      <c r="D9" s="344">
        <v>5.0000000000000001E-3</v>
      </c>
      <c r="E9" s="343">
        <v>33741</v>
      </c>
      <c r="F9" s="344">
        <v>5.0000000000000001E-3</v>
      </c>
      <c r="G9" s="343">
        <v>329321</v>
      </c>
      <c r="H9" s="344">
        <v>0.01</v>
      </c>
    </row>
    <row r="10" spans="1:19" ht="15">
      <c r="A10" s="275">
        <v>5</v>
      </c>
      <c r="B10" s="89" t="s">
        <v>334</v>
      </c>
      <c r="C10" s="343">
        <v>7298</v>
      </c>
      <c r="D10" s="344">
        <v>2E-3</v>
      </c>
      <c r="E10" s="343">
        <v>15715</v>
      </c>
      <c r="F10" s="344">
        <v>2E-3</v>
      </c>
      <c r="G10" s="343">
        <v>282111</v>
      </c>
      <c r="H10" s="344">
        <v>8.9999999999999993E-3</v>
      </c>
    </row>
    <row r="11" spans="1:19" ht="15">
      <c r="A11" s="275">
        <v>6</v>
      </c>
      <c r="B11" s="89" t="s">
        <v>322</v>
      </c>
      <c r="C11" s="343">
        <v>10532</v>
      </c>
      <c r="D11" s="344">
        <v>3.0000000000000001E-3</v>
      </c>
      <c r="E11" s="343">
        <v>18524</v>
      </c>
      <c r="F11" s="344">
        <v>2E-3</v>
      </c>
      <c r="G11" s="343">
        <v>246670</v>
      </c>
      <c r="H11" s="344">
        <v>8.0000000000000002E-3</v>
      </c>
    </row>
    <row r="12" spans="1:19" ht="15">
      <c r="A12" s="275">
        <v>7</v>
      </c>
      <c r="B12" s="89" t="s">
        <v>437</v>
      </c>
      <c r="C12" s="343">
        <v>7328</v>
      </c>
      <c r="D12" s="344">
        <v>2E-3</v>
      </c>
      <c r="E12" s="343">
        <v>12131</v>
      </c>
      <c r="F12" s="344">
        <v>2E-3</v>
      </c>
      <c r="G12" s="343">
        <v>162946</v>
      </c>
      <c r="H12" s="344">
        <v>5.0000000000000001E-3</v>
      </c>
    </row>
    <row r="13" spans="1:19" ht="15">
      <c r="A13" s="275">
        <v>8</v>
      </c>
      <c r="B13" s="89" t="s">
        <v>337</v>
      </c>
      <c r="C13" s="343">
        <v>9565</v>
      </c>
      <c r="D13" s="344">
        <v>2E-3</v>
      </c>
      <c r="E13" s="343">
        <v>13648</v>
      </c>
      <c r="F13" s="344">
        <v>2E-3</v>
      </c>
      <c r="G13" s="343">
        <v>154270</v>
      </c>
      <c r="H13" s="344">
        <v>5.0000000000000001E-3</v>
      </c>
    </row>
    <row r="14" spans="1:19" ht="15">
      <c r="A14" s="275">
        <v>9</v>
      </c>
      <c r="B14" s="89" t="s">
        <v>338</v>
      </c>
      <c r="C14" s="343">
        <v>8011</v>
      </c>
      <c r="D14" s="344">
        <v>2E-3</v>
      </c>
      <c r="E14" s="343">
        <v>14161</v>
      </c>
      <c r="F14" s="344">
        <v>2E-3</v>
      </c>
      <c r="G14" s="343">
        <v>149732</v>
      </c>
      <c r="H14" s="344">
        <v>5.0000000000000001E-3</v>
      </c>
    </row>
    <row r="15" spans="1:19" ht="15">
      <c r="A15" s="275">
        <v>10</v>
      </c>
      <c r="B15" s="89" t="s">
        <v>395</v>
      </c>
      <c r="C15" s="343">
        <v>10927</v>
      </c>
      <c r="D15" s="344">
        <v>3.0000000000000001E-3</v>
      </c>
      <c r="E15" s="343">
        <v>15956</v>
      </c>
      <c r="F15" s="344">
        <v>2E-3</v>
      </c>
      <c r="G15" s="343">
        <v>134298</v>
      </c>
      <c r="H15" s="344">
        <v>4.0000000000000001E-3</v>
      </c>
    </row>
    <row r="16" spans="1:19" ht="15">
      <c r="A16" s="275">
        <v>11</v>
      </c>
      <c r="B16" s="89" t="s">
        <v>324</v>
      </c>
      <c r="C16" s="343">
        <v>2533</v>
      </c>
      <c r="D16" s="344">
        <v>1E-3</v>
      </c>
      <c r="E16" s="343">
        <v>6671</v>
      </c>
      <c r="F16" s="344">
        <v>1E-3</v>
      </c>
      <c r="G16" s="343">
        <v>122462</v>
      </c>
      <c r="H16" s="344">
        <v>4.0000000000000001E-3</v>
      </c>
    </row>
    <row r="17" spans="1:8" ht="15">
      <c r="A17" s="275">
        <v>12</v>
      </c>
      <c r="B17" s="89" t="s">
        <v>359</v>
      </c>
      <c r="C17" s="343">
        <v>5179</v>
      </c>
      <c r="D17" s="344">
        <v>1E-3</v>
      </c>
      <c r="E17" s="343">
        <v>7515</v>
      </c>
      <c r="F17" s="344">
        <v>1E-3</v>
      </c>
      <c r="G17" s="343">
        <v>120840</v>
      </c>
      <c r="H17" s="344">
        <v>4.0000000000000001E-3</v>
      </c>
    </row>
    <row r="18" spans="1:8" ht="15">
      <c r="A18" s="275">
        <v>13</v>
      </c>
      <c r="B18" s="89" t="s">
        <v>340</v>
      </c>
      <c r="C18" s="343">
        <v>7288</v>
      </c>
      <c r="D18" s="344">
        <v>2E-3</v>
      </c>
      <c r="E18" s="343">
        <v>12647</v>
      </c>
      <c r="F18" s="344">
        <v>2E-3</v>
      </c>
      <c r="G18" s="343">
        <v>115652</v>
      </c>
      <c r="H18" s="344">
        <v>4.0000000000000001E-3</v>
      </c>
    </row>
    <row r="19" spans="1:8" ht="15">
      <c r="A19" s="275">
        <v>14</v>
      </c>
      <c r="B19" s="89" t="s">
        <v>336</v>
      </c>
      <c r="C19" s="343">
        <v>4814</v>
      </c>
      <c r="D19" s="344">
        <v>1E-3</v>
      </c>
      <c r="E19" s="343">
        <v>9456</v>
      </c>
      <c r="F19" s="344">
        <v>1E-3</v>
      </c>
      <c r="G19" s="343">
        <v>106883</v>
      </c>
      <c r="H19" s="344">
        <v>3.0000000000000001E-3</v>
      </c>
    </row>
    <row r="20" spans="1:8" ht="15">
      <c r="A20" s="275">
        <v>15</v>
      </c>
      <c r="B20" s="89" t="s">
        <v>512</v>
      </c>
      <c r="C20" s="343">
        <v>4135</v>
      </c>
      <c r="D20" s="344">
        <v>1E-3</v>
      </c>
      <c r="E20" s="343">
        <v>6401</v>
      </c>
      <c r="F20" s="344">
        <v>1E-3</v>
      </c>
      <c r="G20" s="343">
        <v>99023</v>
      </c>
      <c r="H20" s="344">
        <v>3.0000000000000001E-3</v>
      </c>
    </row>
    <row r="21" spans="1:8" ht="15">
      <c r="A21" s="275">
        <v>16</v>
      </c>
      <c r="B21" s="89" t="s">
        <v>341</v>
      </c>
      <c r="C21" s="343">
        <v>3516</v>
      </c>
      <c r="D21" s="344">
        <v>1E-3</v>
      </c>
      <c r="E21" s="343">
        <v>7099</v>
      </c>
      <c r="F21" s="344">
        <v>1E-3</v>
      </c>
      <c r="G21" s="343">
        <v>96213</v>
      </c>
      <c r="H21" s="344">
        <v>3.0000000000000001E-3</v>
      </c>
    </row>
    <row r="22" spans="1:8" ht="15">
      <c r="A22" s="275">
        <v>17</v>
      </c>
      <c r="B22" s="89" t="s">
        <v>438</v>
      </c>
      <c r="C22" s="343">
        <v>2701</v>
      </c>
      <c r="D22" s="344">
        <v>1E-3</v>
      </c>
      <c r="E22" s="343">
        <v>4610</v>
      </c>
      <c r="F22" s="344">
        <v>1E-3</v>
      </c>
      <c r="G22" s="343">
        <v>81927</v>
      </c>
      <c r="H22" s="344">
        <v>3.0000000000000001E-3</v>
      </c>
    </row>
    <row r="23" spans="1:8" ht="15">
      <c r="A23" s="275">
        <v>18</v>
      </c>
      <c r="B23" s="89" t="s">
        <v>513</v>
      </c>
      <c r="C23" s="343">
        <v>3817</v>
      </c>
      <c r="D23" s="344">
        <v>1E-3</v>
      </c>
      <c r="E23" s="343">
        <v>4936</v>
      </c>
      <c r="F23" s="344">
        <v>1E-3</v>
      </c>
      <c r="G23" s="343">
        <v>76900</v>
      </c>
      <c r="H23" s="344">
        <v>2E-3</v>
      </c>
    </row>
    <row r="24" spans="1:8" ht="15">
      <c r="A24" s="275">
        <v>19</v>
      </c>
      <c r="B24" s="89" t="s">
        <v>514</v>
      </c>
      <c r="C24" s="343">
        <v>3221</v>
      </c>
      <c r="D24" s="344">
        <v>1E-3</v>
      </c>
      <c r="E24" s="343">
        <v>5341</v>
      </c>
      <c r="F24" s="344">
        <v>1E-3</v>
      </c>
      <c r="G24" s="343">
        <v>75141</v>
      </c>
      <c r="H24" s="344">
        <v>2E-3</v>
      </c>
    </row>
    <row r="25" spans="1:8" ht="15">
      <c r="A25" s="275">
        <v>20</v>
      </c>
      <c r="B25" s="89" t="s">
        <v>439</v>
      </c>
      <c r="C25" s="343">
        <v>3243</v>
      </c>
      <c r="D25" s="344">
        <v>1E-3</v>
      </c>
      <c r="E25" s="343">
        <v>5552</v>
      </c>
      <c r="F25" s="344">
        <v>1E-3</v>
      </c>
      <c r="G25" s="343">
        <v>71549</v>
      </c>
      <c r="H25" s="344">
        <v>2E-3</v>
      </c>
    </row>
    <row r="27" spans="1:8">
      <c r="A27" s="21" t="s">
        <v>436</v>
      </c>
    </row>
  </sheetData>
  <mergeCells count="2">
    <mergeCell ref="A3:H3"/>
    <mergeCell ref="A1:I1"/>
  </mergeCells>
  <phoneticPr fontId="2" type="noConversion"/>
  <pageMargins left="0.75" right="0.75" top="1" bottom="1" header="0.5" footer="0.5"/>
  <pageSetup scale="75" orientation="landscape" horizontalDpi="4294967292" verticalDpi="4294967292" r:id="rId1"/>
  <headerFooter alignWithMargins="0">
    <oddHeader>&amp;R&amp;F
&amp;A</oddHeader>
    <oddFooter>&amp;RFebruary 2013</oddFooter>
  </headerFooter>
  <drawing r:id="rId2"/>
</worksheet>
</file>

<file path=xl/worksheets/sheet21.xml><?xml version="1.0" encoding="utf-8"?>
<worksheet xmlns="http://schemas.openxmlformats.org/spreadsheetml/2006/main" xmlns:r="http://schemas.openxmlformats.org/officeDocument/2006/relationships">
  <dimension ref="A1:M82"/>
  <sheetViews>
    <sheetView zoomScaleNormal="100" workbookViewId="0">
      <selection activeCell="M5" sqref="M5"/>
    </sheetView>
  </sheetViews>
  <sheetFormatPr defaultRowHeight="12.75"/>
  <cols>
    <col min="1" max="1" width="14.7109375" customWidth="1"/>
    <col min="2" max="2" width="17.85546875" customWidth="1"/>
    <col min="3" max="3" width="11.42578125" customWidth="1"/>
    <col min="4" max="5" width="11.85546875" customWidth="1"/>
    <col min="6" max="6" width="9.5703125" customWidth="1"/>
    <col min="8" max="8" width="10.28515625" customWidth="1"/>
  </cols>
  <sheetData>
    <row r="1" spans="1:12" ht="87" customHeight="1">
      <c r="A1" s="538" t="s">
        <v>604</v>
      </c>
      <c r="B1" s="538"/>
      <c r="C1" s="538"/>
      <c r="D1" s="538"/>
      <c r="E1" s="538"/>
      <c r="F1" s="538"/>
      <c r="G1" s="538"/>
      <c r="H1" s="538"/>
      <c r="I1" s="538"/>
      <c r="J1" s="538"/>
      <c r="K1" s="538"/>
      <c r="L1" s="538"/>
    </row>
    <row r="4" spans="1:12">
      <c r="A4" s="7" t="s">
        <v>188</v>
      </c>
    </row>
    <row r="5" spans="1:12" s="128" customFormat="1" ht="51">
      <c r="A5" s="236" t="s">
        <v>212</v>
      </c>
      <c r="B5" s="249" t="s">
        <v>76</v>
      </c>
      <c r="C5" s="249" t="s">
        <v>77</v>
      </c>
      <c r="D5" s="249" t="s">
        <v>150</v>
      </c>
      <c r="E5" s="275" t="s">
        <v>151</v>
      </c>
      <c r="F5" s="103" t="s">
        <v>602</v>
      </c>
    </row>
    <row r="6" spans="1:12">
      <c r="A6" s="489" t="s">
        <v>581</v>
      </c>
      <c r="B6" s="29">
        <v>592471</v>
      </c>
      <c r="C6" s="29">
        <v>6582527</v>
      </c>
      <c r="D6" s="33">
        <v>325462</v>
      </c>
      <c r="E6" s="29">
        <v>263911</v>
      </c>
      <c r="F6" s="29">
        <v>86092</v>
      </c>
    </row>
    <row r="8" spans="1:12">
      <c r="A8" t="s">
        <v>593</v>
      </c>
    </row>
    <row r="9" spans="1:12" ht="25.5">
      <c r="A9" s="486" t="s">
        <v>26</v>
      </c>
      <c r="B9" s="249" t="s">
        <v>76</v>
      </c>
      <c r="C9" s="249" t="s">
        <v>77</v>
      </c>
      <c r="D9" s="153" t="s">
        <v>28</v>
      </c>
    </row>
    <row r="10" spans="1:12" ht="15">
      <c r="A10" s="108">
        <v>40817</v>
      </c>
      <c r="B10" s="29">
        <v>47159</v>
      </c>
      <c r="C10" s="29">
        <v>512159</v>
      </c>
      <c r="D10" s="29">
        <v>30412</v>
      </c>
    </row>
    <row r="11" spans="1:12" ht="15">
      <c r="A11" s="108">
        <v>40848</v>
      </c>
      <c r="B11" s="29">
        <v>43428</v>
      </c>
      <c r="C11" s="29">
        <v>490060</v>
      </c>
      <c r="D11" s="29">
        <v>27792</v>
      </c>
    </row>
    <row r="12" spans="1:12" ht="15">
      <c r="A12" s="108">
        <v>40878</v>
      </c>
      <c r="B12" s="29">
        <v>35531</v>
      </c>
      <c r="C12" s="29">
        <v>417321</v>
      </c>
      <c r="D12" s="29">
        <v>22390</v>
      </c>
    </row>
    <row r="13" spans="1:12" ht="15">
      <c r="A13" s="108">
        <v>40909</v>
      </c>
      <c r="B13" s="29">
        <v>47783</v>
      </c>
      <c r="C13" s="29">
        <v>570141</v>
      </c>
      <c r="D13" s="29">
        <v>30370</v>
      </c>
    </row>
    <row r="14" spans="1:12" ht="15">
      <c r="A14" s="108">
        <v>40940</v>
      </c>
      <c r="B14" s="29">
        <v>61780</v>
      </c>
      <c r="C14" s="29">
        <v>714987</v>
      </c>
      <c r="D14" s="29">
        <v>39127</v>
      </c>
    </row>
    <row r="15" spans="1:12" ht="15">
      <c r="A15" s="108">
        <v>40969</v>
      </c>
      <c r="B15" s="29">
        <v>57351</v>
      </c>
      <c r="C15" s="29">
        <v>645190</v>
      </c>
      <c r="D15" s="29">
        <v>34690</v>
      </c>
    </row>
    <row r="16" spans="1:12" ht="15">
      <c r="A16" s="108">
        <v>41000</v>
      </c>
      <c r="B16" s="29">
        <v>53487</v>
      </c>
      <c r="C16" s="29">
        <v>617357</v>
      </c>
      <c r="D16" s="29">
        <v>31455</v>
      </c>
    </row>
    <row r="17" spans="1:13" ht="15">
      <c r="A17" s="108">
        <v>41030</v>
      </c>
      <c r="B17" s="29">
        <v>44372</v>
      </c>
      <c r="C17" s="29">
        <v>500589</v>
      </c>
      <c r="D17" s="29">
        <v>25294</v>
      </c>
    </row>
    <row r="18" spans="1:13" ht="15">
      <c r="A18" s="108">
        <v>41061</v>
      </c>
      <c r="B18" s="29">
        <v>47452</v>
      </c>
      <c r="C18" s="29">
        <v>520033</v>
      </c>
      <c r="D18" s="29">
        <v>26583</v>
      </c>
    </row>
    <row r="19" spans="1:13" ht="15">
      <c r="A19" s="108">
        <v>41091</v>
      </c>
      <c r="B19" s="29">
        <v>58188</v>
      </c>
      <c r="C19" s="29">
        <v>637084</v>
      </c>
      <c r="D19" s="29">
        <v>31973</v>
      </c>
    </row>
    <row r="20" spans="1:13" ht="15">
      <c r="A20" s="108">
        <v>41122</v>
      </c>
      <c r="B20" s="29">
        <v>55807</v>
      </c>
      <c r="C20" s="29">
        <v>548885</v>
      </c>
      <c r="D20" s="29">
        <v>32581</v>
      </c>
    </row>
    <row r="21" spans="1:13" ht="15">
      <c r="A21" s="108">
        <v>41153</v>
      </c>
      <c r="B21" s="29">
        <v>40133</v>
      </c>
      <c r="C21" s="29">
        <v>408721</v>
      </c>
      <c r="D21" s="29">
        <v>24017</v>
      </c>
    </row>
    <row r="22" spans="1:13">
      <c r="A22" s="21"/>
      <c r="B22" s="441"/>
      <c r="C22" s="441"/>
      <c r="D22" s="441"/>
    </row>
    <row r="23" spans="1:13">
      <c r="A23" s="426" t="s">
        <v>498</v>
      </c>
      <c r="B23" s="319">
        <f>SUM(B10:B21)</f>
        <v>592471</v>
      </c>
      <c r="C23" s="319">
        <f t="shared" ref="C23" si="0">SUM(C10:C21)</f>
        <v>6582527</v>
      </c>
      <c r="D23" s="490">
        <v>325462</v>
      </c>
    </row>
    <row r="25" spans="1:13" ht="34.5" customHeight="1">
      <c r="A25" s="538" t="s">
        <v>592</v>
      </c>
      <c r="B25" s="538"/>
      <c r="C25" s="538"/>
      <c r="D25" s="538"/>
      <c r="E25" s="538"/>
      <c r="F25" s="538"/>
      <c r="G25" s="538"/>
      <c r="H25" s="538"/>
      <c r="I25" s="538"/>
      <c r="J25" s="538"/>
      <c r="K25" s="538"/>
      <c r="L25" s="538"/>
      <c r="M25" s="482"/>
    </row>
    <row r="26" spans="1:13">
      <c r="A26" s="21"/>
      <c r="B26" s="21"/>
      <c r="C26" s="21"/>
      <c r="D26" s="21"/>
      <c r="E26" s="21"/>
      <c r="F26" s="21"/>
      <c r="G26" s="21"/>
      <c r="H26" s="21"/>
      <c r="I26" s="21"/>
      <c r="J26" s="21"/>
      <c r="K26" s="21"/>
      <c r="L26" s="21"/>
      <c r="M26" s="21"/>
    </row>
    <row r="27" spans="1:13" ht="15.75">
      <c r="A27" s="352" t="s">
        <v>510</v>
      </c>
      <c r="B27" s="38"/>
      <c r="C27" s="38"/>
      <c r="D27" s="491"/>
      <c r="E27" s="21"/>
      <c r="F27" s="21"/>
      <c r="G27" s="21"/>
      <c r="H27" s="21"/>
      <c r="I27" s="21"/>
      <c r="J27" s="21"/>
      <c r="K27" s="21"/>
      <c r="L27" s="21"/>
      <c r="M27" s="21"/>
    </row>
    <row r="28" spans="1:13" ht="25.5">
      <c r="A28" s="442" t="s">
        <v>68</v>
      </c>
      <c r="B28" s="442">
        <v>1</v>
      </c>
      <c r="C28" s="443">
        <v>2</v>
      </c>
      <c r="D28" s="443">
        <v>3</v>
      </c>
      <c r="E28" s="443">
        <v>4</v>
      </c>
      <c r="F28" s="443" t="s">
        <v>69</v>
      </c>
      <c r="G28" s="443" t="s">
        <v>152</v>
      </c>
      <c r="H28" s="443" t="s">
        <v>153</v>
      </c>
      <c r="I28" s="443" t="s">
        <v>154</v>
      </c>
      <c r="J28" s="443" t="s">
        <v>155</v>
      </c>
      <c r="K28" s="443" t="s">
        <v>156</v>
      </c>
      <c r="L28" s="443" t="s">
        <v>157</v>
      </c>
      <c r="M28" s="444" t="s">
        <v>193</v>
      </c>
    </row>
    <row r="29" spans="1:13">
      <c r="A29" s="28" t="s">
        <v>581</v>
      </c>
      <c r="B29" s="492">
        <v>262247</v>
      </c>
      <c r="C29" s="29">
        <v>31053</v>
      </c>
      <c r="D29" s="29">
        <v>11071</v>
      </c>
      <c r="E29" s="29">
        <v>5570</v>
      </c>
      <c r="F29" s="29">
        <v>5758</v>
      </c>
      <c r="G29" s="29">
        <v>3672</v>
      </c>
      <c r="H29" s="29">
        <v>2635</v>
      </c>
      <c r="I29" s="29">
        <v>1821</v>
      </c>
      <c r="J29" s="29">
        <v>1086</v>
      </c>
      <c r="K29" s="29">
        <v>406</v>
      </c>
      <c r="L29" s="29">
        <v>143</v>
      </c>
      <c r="M29" s="33">
        <f>SUM(B29:L29)</f>
        <v>325462</v>
      </c>
    </row>
    <row r="32" spans="1:13" ht="42" customHeight="1">
      <c r="A32" s="565" t="s">
        <v>603</v>
      </c>
      <c r="B32" s="565"/>
      <c r="C32" s="565"/>
      <c r="D32" s="565"/>
      <c r="E32" s="565"/>
      <c r="F32" s="565"/>
      <c r="G32" s="565"/>
      <c r="H32" s="565"/>
      <c r="I32" s="493"/>
      <c r="J32" s="493"/>
    </row>
    <row r="33" spans="1:10" ht="12.75" customHeight="1">
      <c r="A33" s="488"/>
      <c r="B33" s="488"/>
      <c r="C33" s="488"/>
      <c r="D33" s="488"/>
      <c r="E33" s="488"/>
      <c r="F33" s="488"/>
      <c r="G33" s="488"/>
      <c r="H33" s="488"/>
      <c r="I33" s="12"/>
      <c r="J33" s="12"/>
    </row>
    <row r="34" spans="1:10">
      <c r="A34" s="91" t="s">
        <v>590</v>
      </c>
      <c r="B34" s="91"/>
      <c r="C34" s="91"/>
      <c r="D34" s="91"/>
      <c r="E34" s="91"/>
      <c r="F34" s="91"/>
      <c r="G34" s="91"/>
      <c r="H34" s="12"/>
      <c r="I34" s="12"/>
      <c r="J34" s="12"/>
    </row>
    <row r="35" spans="1:10" ht="25.5">
      <c r="A35" s="190" t="s">
        <v>404</v>
      </c>
      <c r="B35" s="88" t="s">
        <v>167</v>
      </c>
      <c r="C35" s="284" t="s">
        <v>95</v>
      </c>
      <c r="D35" s="284" t="s">
        <v>162</v>
      </c>
      <c r="E35" s="284" t="s">
        <v>163</v>
      </c>
      <c r="F35" s="284" t="s">
        <v>164</v>
      </c>
      <c r="G35" s="284" t="s">
        <v>165</v>
      </c>
      <c r="H35" s="284" t="s">
        <v>166</v>
      </c>
    </row>
    <row r="36" spans="1:10">
      <c r="A36" s="487">
        <v>1</v>
      </c>
      <c r="B36" s="2" t="s">
        <v>389</v>
      </c>
      <c r="C36" s="9">
        <v>78970</v>
      </c>
      <c r="D36" s="285">
        <v>9.0999999999999998E-2</v>
      </c>
      <c r="E36" s="9">
        <v>144506</v>
      </c>
      <c r="F36" s="285">
        <v>9.2999999999999999E-2</v>
      </c>
      <c r="G36" s="9">
        <v>1574473</v>
      </c>
      <c r="H36" s="285">
        <v>0.192</v>
      </c>
    </row>
    <row r="37" spans="1:10">
      <c r="A37" s="487">
        <v>2</v>
      </c>
      <c r="B37" s="2" t="s">
        <v>390</v>
      </c>
      <c r="C37" s="9">
        <v>66532</v>
      </c>
      <c r="D37" s="285">
        <v>7.6999999999999999E-2</v>
      </c>
      <c r="E37" s="9">
        <v>111297</v>
      </c>
      <c r="F37" s="285">
        <v>7.1999999999999995E-2</v>
      </c>
      <c r="G37" s="9">
        <v>1163984</v>
      </c>
      <c r="H37" s="285">
        <v>0.14199999999999999</v>
      </c>
    </row>
    <row r="38" spans="1:10">
      <c r="A38" s="487">
        <v>3</v>
      </c>
      <c r="B38" s="2" t="s">
        <v>391</v>
      </c>
      <c r="C38" s="9">
        <v>23460</v>
      </c>
      <c r="D38" s="285">
        <v>2.7E-2</v>
      </c>
      <c r="E38" s="9">
        <v>49460</v>
      </c>
      <c r="F38" s="285">
        <v>3.2000000000000001E-2</v>
      </c>
      <c r="G38" s="9">
        <v>502467</v>
      </c>
      <c r="H38" s="285">
        <v>6.0999999999999999E-2</v>
      </c>
    </row>
    <row r="39" spans="1:10">
      <c r="A39" s="487">
        <v>4</v>
      </c>
      <c r="B39" s="2" t="s">
        <v>342</v>
      </c>
      <c r="C39" s="9">
        <v>17692</v>
      </c>
      <c r="D39" s="285">
        <v>0.02</v>
      </c>
      <c r="E39" s="9">
        <v>31856</v>
      </c>
      <c r="F39" s="285">
        <v>2.1000000000000001E-2</v>
      </c>
      <c r="G39" s="9">
        <v>340477</v>
      </c>
      <c r="H39" s="285">
        <v>4.2000000000000003E-2</v>
      </c>
    </row>
    <row r="40" spans="1:10">
      <c r="A40" s="487">
        <v>5</v>
      </c>
      <c r="B40" s="2" t="s">
        <v>337</v>
      </c>
      <c r="C40" s="9">
        <v>16142</v>
      </c>
      <c r="D40" s="285">
        <v>1.9E-2</v>
      </c>
      <c r="E40" s="9">
        <v>21228</v>
      </c>
      <c r="F40" s="285">
        <v>1.4E-2</v>
      </c>
      <c r="G40" s="9">
        <v>239831</v>
      </c>
      <c r="H40" s="285">
        <v>2.9000000000000001E-2</v>
      </c>
    </row>
    <row r="41" spans="1:10">
      <c r="A41" s="487">
        <v>6</v>
      </c>
      <c r="B41" s="2" t="s">
        <v>360</v>
      </c>
      <c r="C41" s="9">
        <v>10164</v>
      </c>
      <c r="D41" s="285">
        <v>1.2E-2</v>
      </c>
      <c r="E41" s="9">
        <v>18442</v>
      </c>
      <c r="F41" s="285">
        <v>1.2E-2</v>
      </c>
      <c r="G41" s="9">
        <v>171430</v>
      </c>
      <c r="H41" s="285">
        <v>2.1000000000000001E-2</v>
      </c>
    </row>
    <row r="42" spans="1:10">
      <c r="A42" s="487">
        <v>7</v>
      </c>
      <c r="B42" s="2" t="s">
        <v>324</v>
      </c>
      <c r="C42" s="9">
        <v>8112</v>
      </c>
      <c r="D42" s="285">
        <v>8.9999999999999993E-3</v>
      </c>
      <c r="E42" s="9">
        <v>22375</v>
      </c>
      <c r="F42" s="285">
        <v>1.4E-2</v>
      </c>
      <c r="G42" s="9">
        <v>262498</v>
      </c>
      <c r="H42" s="285">
        <v>3.2000000000000001E-2</v>
      </c>
    </row>
    <row r="43" spans="1:10">
      <c r="A43" s="487">
        <v>8</v>
      </c>
      <c r="B43" s="2" t="s">
        <v>338</v>
      </c>
      <c r="C43" s="9">
        <v>5904</v>
      </c>
      <c r="D43" s="285">
        <v>7.0000000000000001E-3</v>
      </c>
      <c r="E43" s="9">
        <v>8956</v>
      </c>
      <c r="F43" s="285">
        <v>6.0000000000000001E-3</v>
      </c>
      <c r="G43" s="9">
        <v>96593</v>
      </c>
      <c r="H43" s="285">
        <v>1.2E-2</v>
      </c>
    </row>
    <row r="44" spans="1:10">
      <c r="A44" s="487">
        <v>9</v>
      </c>
      <c r="B44" s="2" t="s">
        <v>336</v>
      </c>
      <c r="C44" s="9">
        <v>5548</v>
      </c>
      <c r="D44" s="285">
        <v>6.0000000000000001E-3</v>
      </c>
      <c r="E44" s="9">
        <v>9268</v>
      </c>
      <c r="F44" s="285">
        <v>6.0000000000000001E-3</v>
      </c>
      <c r="G44" s="9">
        <v>123646</v>
      </c>
      <c r="H44" s="285">
        <v>1.4999999999999999E-2</v>
      </c>
    </row>
    <row r="45" spans="1:10">
      <c r="A45" s="487">
        <v>10</v>
      </c>
      <c r="B45" s="2" t="s">
        <v>583</v>
      </c>
      <c r="C45" s="9">
        <v>5513</v>
      </c>
      <c r="D45" s="285">
        <v>6.0000000000000001E-3</v>
      </c>
      <c r="E45" s="9">
        <v>7593</v>
      </c>
      <c r="F45" s="285">
        <v>5.0000000000000001E-3</v>
      </c>
      <c r="G45" s="9">
        <v>79913</v>
      </c>
      <c r="H45" s="285">
        <v>0.01</v>
      </c>
    </row>
    <row r="46" spans="1:10">
      <c r="A46" s="487">
        <v>11</v>
      </c>
      <c r="B46" s="2" t="s">
        <v>582</v>
      </c>
      <c r="C46" s="9">
        <v>5455</v>
      </c>
      <c r="D46" s="285">
        <v>6.0000000000000001E-3</v>
      </c>
      <c r="E46" s="9">
        <v>9800</v>
      </c>
      <c r="F46" s="285">
        <v>6.0000000000000001E-3</v>
      </c>
      <c r="G46" s="9">
        <v>89194</v>
      </c>
      <c r="H46" s="285">
        <v>1.0999999999999999E-2</v>
      </c>
    </row>
    <row r="47" spans="1:10">
      <c r="A47" s="487">
        <v>12</v>
      </c>
      <c r="B47" s="2" t="s">
        <v>340</v>
      </c>
      <c r="C47" s="9">
        <v>5351</v>
      </c>
      <c r="D47" s="285">
        <v>6.0000000000000001E-3</v>
      </c>
      <c r="E47" s="9">
        <v>10440</v>
      </c>
      <c r="F47" s="285">
        <v>7.0000000000000001E-3</v>
      </c>
      <c r="G47" s="9">
        <v>101236</v>
      </c>
      <c r="H47" s="285">
        <v>1.2E-2</v>
      </c>
    </row>
    <row r="48" spans="1:10">
      <c r="A48" s="487">
        <v>13</v>
      </c>
      <c r="B48" s="2" t="s">
        <v>333</v>
      </c>
      <c r="C48" s="9">
        <v>5322</v>
      </c>
      <c r="D48" s="285">
        <v>6.0000000000000001E-3</v>
      </c>
      <c r="E48" s="9">
        <v>9494</v>
      </c>
      <c r="F48" s="285">
        <v>6.0000000000000001E-3</v>
      </c>
      <c r="G48" s="9">
        <v>90517</v>
      </c>
      <c r="H48" s="285">
        <v>1.0999999999999999E-2</v>
      </c>
    </row>
    <row r="49" spans="1:10">
      <c r="A49" s="487">
        <v>14</v>
      </c>
      <c r="B49" s="2" t="s">
        <v>584</v>
      </c>
      <c r="C49" s="9">
        <v>5189</v>
      </c>
      <c r="D49" s="285">
        <v>6.0000000000000001E-3</v>
      </c>
      <c r="E49" s="9">
        <v>7190</v>
      </c>
      <c r="F49" s="285">
        <v>5.0000000000000001E-3</v>
      </c>
      <c r="G49" s="9">
        <v>70516</v>
      </c>
      <c r="H49" s="285">
        <v>8.9999999999999993E-3</v>
      </c>
    </row>
    <row r="50" spans="1:10">
      <c r="A50" s="487">
        <v>15</v>
      </c>
      <c r="B50" s="2" t="s">
        <v>322</v>
      </c>
      <c r="C50" s="9">
        <v>3919</v>
      </c>
      <c r="D50" s="285">
        <v>5.0000000000000001E-3</v>
      </c>
      <c r="E50" s="9">
        <v>10408</v>
      </c>
      <c r="F50" s="285">
        <v>7.0000000000000001E-3</v>
      </c>
      <c r="G50" s="9">
        <v>137877</v>
      </c>
      <c r="H50" s="285">
        <v>1.7000000000000001E-2</v>
      </c>
    </row>
    <row r="51" spans="1:10">
      <c r="A51" s="487">
        <v>16</v>
      </c>
      <c r="B51" s="2" t="s">
        <v>585</v>
      </c>
      <c r="C51" s="9">
        <v>3769</v>
      </c>
      <c r="D51" s="285">
        <v>4.0000000000000001E-3</v>
      </c>
      <c r="E51" s="9">
        <v>5543</v>
      </c>
      <c r="F51" s="285">
        <v>4.0000000000000001E-3</v>
      </c>
      <c r="G51" s="9">
        <v>58991</v>
      </c>
      <c r="H51" s="285">
        <v>7.0000000000000001E-3</v>
      </c>
    </row>
    <row r="52" spans="1:10">
      <c r="A52" s="487">
        <v>17</v>
      </c>
      <c r="B52" s="2" t="s">
        <v>358</v>
      </c>
      <c r="C52" s="9">
        <v>3674</v>
      </c>
      <c r="D52" s="285">
        <v>4.0000000000000001E-3</v>
      </c>
      <c r="E52" s="9">
        <v>5418</v>
      </c>
      <c r="F52" s="285">
        <v>3.0000000000000001E-3</v>
      </c>
      <c r="G52" s="9">
        <v>60183</v>
      </c>
      <c r="H52" s="285">
        <v>7.0000000000000001E-3</v>
      </c>
    </row>
    <row r="53" spans="1:10">
      <c r="A53" s="487">
        <v>18</v>
      </c>
      <c r="B53" s="2" t="s">
        <v>392</v>
      </c>
      <c r="C53" s="9">
        <v>3572</v>
      </c>
      <c r="D53" s="285">
        <v>4.0000000000000001E-3</v>
      </c>
      <c r="E53" s="9">
        <v>8181</v>
      </c>
      <c r="F53" s="285">
        <v>5.0000000000000001E-3</v>
      </c>
      <c r="G53" s="9">
        <v>142505</v>
      </c>
      <c r="H53" s="285">
        <v>1.7000000000000001E-2</v>
      </c>
    </row>
    <row r="54" spans="1:10">
      <c r="A54" s="487">
        <v>19</v>
      </c>
      <c r="B54" s="2" t="s">
        <v>393</v>
      </c>
      <c r="C54" s="9">
        <v>3321</v>
      </c>
      <c r="D54" s="285">
        <v>4.0000000000000001E-3</v>
      </c>
      <c r="E54" s="9">
        <v>11738</v>
      </c>
      <c r="F54" s="285">
        <v>8.0000000000000002E-3</v>
      </c>
      <c r="G54" s="9">
        <v>280032</v>
      </c>
      <c r="H54" s="285">
        <v>3.4000000000000002E-2</v>
      </c>
    </row>
    <row r="55" spans="1:10">
      <c r="A55" s="487">
        <v>20</v>
      </c>
      <c r="B55" s="2" t="s">
        <v>339</v>
      </c>
      <c r="C55" s="9">
        <v>2255</v>
      </c>
      <c r="D55" s="285">
        <v>3.0000000000000001E-3</v>
      </c>
      <c r="E55" s="9">
        <v>6689</v>
      </c>
      <c r="F55" s="285">
        <v>4.0000000000000001E-3</v>
      </c>
      <c r="G55" s="9">
        <v>107859</v>
      </c>
      <c r="H55" s="285">
        <v>1.2999999999999999E-2</v>
      </c>
    </row>
    <row r="58" spans="1:10" ht="30.75" customHeight="1">
      <c r="I58" s="482"/>
      <c r="J58" s="482"/>
    </row>
    <row r="59" spans="1:10" ht="30.75" customHeight="1">
      <c r="A59" s="538" t="s">
        <v>591</v>
      </c>
      <c r="B59" s="538"/>
      <c r="C59" s="538"/>
      <c r="D59" s="538"/>
      <c r="E59" s="538"/>
      <c r="F59" s="538"/>
      <c r="G59" s="538"/>
      <c r="H59" s="538"/>
    </row>
    <row r="60" spans="1:10">
      <c r="A60" s="566" t="s">
        <v>586</v>
      </c>
      <c r="B60" s="566"/>
      <c r="C60" s="566"/>
      <c r="D60" s="566"/>
      <c r="E60" s="566"/>
      <c r="F60" s="566"/>
      <c r="G60" s="566"/>
      <c r="H60" s="566"/>
    </row>
    <row r="62" spans="1:10" ht="25.5">
      <c r="A62" s="284" t="s">
        <v>404</v>
      </c>
      <c r="B62" s="88" t="s">
        <v>203</v>
      </c>
      <c r="C62" s="284" t="s">
        <v>95</v>
      </c>
      <c r="D62" s="284" t="s">
        <v>162</v>
      </c>
      <c r="E62" s="284" t="s">
        <v>163</v>
      </c>
      <c r="F62" s="284" t="s">
        <v>164</v>
      </c>
      <c r="G62" s="284" t="s">
        <v>165</v>
      </c>
      <c r="H62" s="284" t="s">
        <v>166</v>
      </c>
    </row>
    <row r="63" spans="1:10" ht="15">
      <c r="A63" s="275">
        <v>1</v>
      </c>
      <c r="B63" s="89" t="s">
        <v>342</v>
      </c>
      <c r="C63" s="343">
        <v>3168</v>
      </c>
      <c r="D63" s="344">
        <v>4.0000000000000001E-3</v>
      </c>
      <c r="E63" s="343">
        <v>13200</v>
      </c>
      <c r="F63" s="344">
        <v>8.9999999999999993E-3</v>
      </c>
      <c r="G63" s="343">
        <v>143154</v>
      </c>
      <c r="H63" s="344">
        <v>1.7000000000000001E-2</v>
      </c>
    </row>
    <row r="64" spans="1:10" ht="15">
      <c r="A64" s="275">
        <v>2</v>
      </c>
      <c r="B64" s="89" t="s">
        <v>332</v>
      </c>
      <c r="C64" s="343">
        <v>2317</v>
      </c>
      <c r="D64" s="344">
        <v>3.0000000000000001E-3</v>
      </c>
      <c r="E64" s="343">
        <v>8449</v>
      </c>
      <c r="F64" s="344">
        <v>5.0000000000000001E-3</v>
      </c>
      <c r="G64" s="343">
        <v>107683</v>
      </c>
      <c r="H64" s="344">
        <v>1.2999999999999999E-2</v>
      </c>
    </row>
    <row r="65" spans="1:8" ht="15">
      <c r="A65" s="275">
        <v>3</v>
      </c>
      <c r="B65" s="89" t="s">
        <v>323</v>
      </c>
      <c r="C65" s="343">
        <v>1232</v>
      </c>
      <c r="D65" s="344">
        <v>1E-3</v>
      </c>
      <c r="E65" s="343">
        <v>4787</v>
      </c>
      <c r="F65" s="344">
        <v>3.0000000000000001E-3</v>
      </c>
      <c r="G65" s="343">
        <v>75583</v>
      </c>
      <c r="H65" s="344">
        <v>8.9999999999999993E-3</v>
      </c>
    </row>
    <row r="66" spans="1:8" ht="15">
      <c r="A66" s="275">
        <v>4</v>
      </c>
      <c r="B66" s="89" t="s">
        <v>338</v>
      </c>
      <c r="C66" s="343">
        <v>1308</v>
      </c>
      <c r="D66" s="344">
        <v>2E-3</v>
      </c>
      <c r="E66" s="343">
        <v>4641</v>
      </c>
      <c r="F66" s="344">
        <v>3.0000000000000001E-3</v>
      </c>
      <c r="G66" s="343">
        <v>49523</v>
      </c>
      <c r="H66" s="344">
        <v>6.0000000000000001E-3</v>
      </c>
    </row>
    <row r="67" spans="1:8" ht="15">
      <c r="A67" s="275">
        <v>5</v>
      </c>
      <c r="B67" s="89" t="s">
        <v>322</v>
      </c>
      <c r="C67" s="343">
        <v>716</v>
      </c>
      <c r="D67" s="344">
        <v>1E-3</v>
      </c>
      <c r="E67" s="343">
        <v>3201</v>
      </c>
      <c r="F67" s="344">
        <v>2E-3</v>
      </c>
      <c r="G67" s="343">
        <v>35770</v>
      </c>
      <c r="H67" s="344">
        <v>4.0000000000000001E-3</v>
      </c>
    </row>
    <row r="68" spans="1:8" ht="15">
      <c r="A68" s="275">
        <v>6</v>
      </c>
      <c r="B68" s="89" t="s">
        <v>341</v>
      </c>
      <c r="C68" s="343">
        <v>339</v>
      </c>
      <c r="D68" s="344">
        <v>0</v>
      </c>
      <c r="E68" s="343">
        <v>2355</v>
      </c>
      <c r="F68" s="344">
        <v>2E-3</v>
      </c>
      <c r="G68" s="343">
        <v>32259</v>
      </c>
      <c r="H68" s="344">
        <v>4.0000000000000001E-3</v>
      </c>
    </row>
    <row r="69" spans="1:8" ht="15">
      <c r="A69" s="275">
        <v>7</v>
      </c>
      <c r="B69" s="89" t="s">
        <v>340</v>
      </c>
      <c r="C69" s="343">
        <v>670</v>
      </c>
      <c r="D69" s="344">
        <v>1E-3</v>
      </c>
      <c r="E69" s="343">
        <v>2680</v>
      </c>
      <c r="F69" s="344">
        <v>2E-3</v>
      </c>
      <c r="G69" s="343">
        <v>27876</v>
      </c>
      <c r="H69" s="344">
        <v>3.0000000000000001E-3</v>
      </c>
    </row>
    <row r="70" spans="1:8" ht="15">
      <c r="A70" s="275">
        <v>8</v>
      </c>
      <c r="B70" s="89" t="s">
        <v>337</v>
      </c>
      <c r="C70" s="343">
        <v>954</v>
      </c>
      <c r="D70" s="344">
        <v>1E-3</v>
      </c>
      <c r="E70" s="343">
        <v>2388</v>
      </c>
      <c r="F70" s="344">
        <v>2E-3</v>
      </c>
      <c r="G70" s="343">
        <v>25957</v>
      </c>
      <c r="H70" s="344">
        <v>3.0000000000000001E-3</v>
      </c>
    </row>
    <row r="71" spans="1:8" ht="15">
      <c r="A71" s="275">
        <v>9</v>
      </c>
      <c r="B71" s="89" t="s">
        <v>324</v>
      </c>
      <c r="C71" s="343">
        <v>246</v>
      </c>
      <c r="D71" s="344">
        <v>0</v>
      </c>
      <c r="E71" s="343">
        <v>1515</v>
      </c>
      <c r="F71" s="344">
        <v>1E-3</v>
      </c>
      <c r="G71" s="343">
        <v>24351</v>
      </c>
      <c r="H71" s="344">
        <v>3.0000000000000001E-3</v>
      </c>
    </row>
    <row r="72" spans="1:8" ht="15">
      <c r="A72" s="275">
        <v>10</v>
      </c>
      <c r="B72" s="89" t="s">
        <v>334</v>
      </c>
      <c r="C72" s="343">
        <v>307</v>
      </c>
      <c r="D72" s="344">
        <v>0</v>
      </c>
      <c r="E72" s="343">
        <v>1477</v>
      </c>
      <c r="F72" s="344">
        <v>1E-3</v>
      </c>
      <c r="G72" s="343">
        <v>24047</v>
      </c>
      <c r="H72" s="344">
        <v>3.0000000000000001E-3</v>
      </c>
    </row>
    <row r="73" spans="1:8" ht="15">
      <c r="A73" s="275">
        <v>11</v>
      </c>
      <c r="B73" s="89" t="s">
        <v>336</v>
      </c>
      <c r="C73" s="343">
        <v>343</v>
      </c>
      <c r="D73" s="344">
        <v>0</v>
      </c>
      <c r="E73" s="343">
        <v>1731</v>
      </c>
      <c r="F73" s="344">
        <v>1E-3</v>
      </c>
      <c r="G73" s="343">
        <v>21657</v>
      </c>
      <c r="H73" s="344">
        <v>3.0000000000000001E-3</v>
      </c>
    </row>
    <row r="74" spans="1:8" ht="15">
      <c r="A74" s="275">
        <v>12</v>
      </c>
      <c r="B74" s="89" t="s">
        <v>437</v>
      </c>
      <c r="C74" s="343">
        <v>520</v>
      </c>
      <c r="D74" s="344">
        <v>1E-3</v>
      </c>
      <c r="E74" s="343">
        <v>1603</v>
      </c>
      <c r="F74" s="344">
        <v>1E-3</v>
      </c>
      <c r="G74" s="343">
        <v>19179</v>
      </c>
      <c r="H74" s="344">
        <v>2E-3</v>
      </c>
    </row>
    <row r="75" spans="1:8" ht="15">
      <c r="A75" s="275">
        <v>13</v>
      </c>
      <c r="B75" s="89" t="s">
        <v>439</v>
      </c>
      <c r="C75" s="343">
        <v>312</v>
      </c>
      <c r="D75" s="344">
        <v>0</v>
      </c>
      <c r="E75" s="343">
        <v>1586</v>
      </c>
      <c r="F75" s="344">
        <v>1E-3</v>
      </c>
      <c r="G75" s="343">
        <v>18069</v>
      </c>
      <c r="H75" s="344">
        <v>2E-3</v>
      </c>
    </row>
    <row r="76" spans="1:8" ht="15">
      <c r="A76" s="275">
        <v>14</v>
      </c>
      <c r="B76" s="89" t="s">
        <v>588</v>
      </c>
      <c r="C76" s="343">
        <v>380</v>
      </c>
      <c r="D76" s="344">
        <v>0</v>
      </c>
      <c r="E76" s="343">
        <v>973</v>
      </c>
      <c r="F76" s="344">
        <v>1E-3</v>
      </c>
      <c r="G76" s="343">
        <v>16482</v>
      </c>
      <c r="H76" s="344">
        <v>2E-3</v>
      </c>
    </row>
    <row r="77" spans="1:8" ht="15">
      <c r="A77" s="275">
        <v>15</v>
      </c>
      <c r="B77" s="89" t="s">
        <v>395</v>
      </c>
      <c r="C77" s="343">
        <v>335</v>
      </c>
      <c r="D77" s="344">
        <v>0</v>
      </c>
      <c r="E77" s="343">
        <v>934</v>
      </c>
      <c r="F77" s="344">
        <v>1E-3</v>
      </c>
      <c r="G77" s="343">
        <v>12911</v>
      </c>
      <c r="H77" s="344">
        <v>2E-3</v>
      </c>
    </row>
    <row r="78" spans="1:8" ht="15">
      <c r="A78" s="275">
        <v>16</v>
      </c>
      <c r="B78" s="89" t="s">
        <v>438</v>
      </c>
      <c r="C78" s="343">
        <v>277</v>
      </c>
      <c r="D78" s="344">
        <v>0</v>
      </c>
      <c r="E78" s="343">
        <v>1025</v>
      </c>
      <c r="F78" s="344">
        <v>1E-3</v>
      </c>
      <c r="G78" s="343">
        <v>12509</v>
      </c>
      <c r="H78" s="344">
        <v>2E-3</v>
      </c>
    </row>
    <row r="79" spans="1:8" ht="15">
      <c r="A79" s="275">
        <v>17</v>
      </c>
      <c r="B79" s="89" t="s">
        <v>343</v>
      </c>
      <c r="C79" s="343">
        <v>565</v>
      </c>
      <c r="D79" s="344">
        <v>1E-3</v>
      </c>
      <c r="E79" s="343">
        <v>1155</v>
      </c>
      <c r="F79" s="344">
        <v>1E-3</v>
      </c>
      <c r="G79" s="343">
        <v>11622</v>
      </c>
      <c r="H79" s="344">
        <v>1E-3</v>
      </c>
    </row>
    <row r="80" spans="1:8" ht="15">
      <c r="A80" s="275">
        <v>18</v>
      </c>
      <c r="B80" s="89" t="s">
        <v>587</v>
      </c>
      <c r="C80" s="343">
        <v>295</v>
      </c>
      <c r="D80" s="344">
        <v>0</v>
      </c>
      <c r="E80" s="343">
        <v>1074</v>
      </c>
      <c r="F80" s="344">
        <v>1E-3</v>
      </c>
      <c r="G80" s="343">
        <v>11434</v>
      </c>
      <c r="H80" s="344">
        <v>1E-3</v>
      </c>
    </row>
    <row r="81" spans="1:8" ht="15">
      <c r="A81" s="275">
        <v>19</v>
      </c>
      <c r="B81" s="89" t="s">
        <v>589</v>
      </c>
      <c r="C81" s="343">
        <v>517</v>
      </c>
      <c r="D81" s="344">
        <v>1E-3</v>
      </c>
      <c r="E81" s="343">
        <v>929</v>
      </c>
      <c r="F81" s="344">
        <v>1E-3</v>
      </c>
      <c r="G81" s="343">
        <v>9507</v>
      </c>
      <c r="H81" s="344">
        <v>1E-3</v>
      </c>
    </row>
    <row r="82" spans="1:8" ht="15">
      <c r="A82" s="275">
        <v>20</v>
      </c>
      <c r="B82" s="89" t="s">
        <v>360</v>
      </c>
      <c r="C82" s="343">
        <v>293</v>
      </c>
      <c r="D82" s="344">
        <v>0</v>
      </c>
      <c r="E82" s="343">
        <v>1078</v>
      </c>
      <c r="F82" s="344">
        <v>1E-3</v>
      </c>
      <c r="G82" s="343">
        <v>8152</v>
      </c>
      <c r="H82" s="344">
        <v>1E-3</v>
      </c>
    </row>
  </sheetData>
  <sortState ref="B62:H81">
    <sortCondition descending="1" ref="G62:G81"/>
  </sortState>
  <mergeCells count="5">
    <mergeCell ref="A1:L1"/>
    <mergeCell ref="A25:L25"/>
    <mergeCell ref="A60:H60"/>
    <mergeCell ref="A59:H59"/>
    <mergeCell ref="A32:H32"/>
  </mergeCells>
  <pageMargins left="0.75" right="0.75" top="1" bottom="1" header="0.5" footer="0.5"/>
  <pageSetup scale="75" orientation="portrait" horizontalDpi="300" verticalDpi="300" r:id="rId1"/>
  <headerFooter alignWithMargins="0">
    <oddHeader>&amp;R&amp;F
&amp;A</oddHeader>
    <oddFooter>&amp;RFebruary 2013</oddFooter>
  </headerFooter>
  <drawing r:id="rId2"/>
</worksheet>
</file>

<file path=xl/worksheets/sheet22.xml><?xml version="1.0" encoding="utf-8"?>
<worksheet xmlns="http://schemas.openxmlformats.org/spreadsheetml/2006/main" xmlns:r="http://schemas.openxmlformats.org/officeDocument/2006/relationships">
  <sheetPr codeName="Sheet17"/>
  <dimension ref="A1:I26"/>
  <sheetViews>
    <sheetView zoomScaleNormal="100" workbookViewId="0">
      <selection activeCell="A9" sqref="A9:G22"/>
    </sheetView>
  </sheetViews>
  <sheetFormatPr defaultColWidth="8.85546875" defaultRowHeight="12.75"/>
  <cols>
    <col min="1" max="1" width="20.5703125" style="272" customWidth="1"/>
    <col min="2" max="2" width="13.5703125" style="272" customWidth="1"/>
    <col min="3" max="6" width="15.7109375" style="272" customWidth="1"/>
    <col min="7" max="7" width="24.140625" style="272" bestFit="1" customWidth="1"/>
  </cols>
  <sheetData>
    <row r="1" spans="1:9" ht="53.1" customHeight="1">
      <c r="A1" s="569" t="s">
        <v>306</v>
      </c>
      <c r="B1" s="569"/>
      <c r="C1" s="569"/>
      <c r="D1" s="569"/>
      <c r="E1" s="569"/>
      <c r="F1" s="569"/>
      <c r="G1" s="569"/>
    </row>
    <row r="2" spans="1:9" s="21" customFormat="1" ht="12.75" customHeight="1">
      <c r="A2" s="539"/>
      <c r="B2" s="539"/>
      <c r="C2" s="539"/>
      <c r="D2" s="539"/>
      <c r="E2" s="539"/>
      <c r="F2" s="539"/>
      <c r="G2" s="539"/>
      <c r="H2" s="216"/>
      <c r="I2"/>
    </row>
    <row r="3" spans="1:9" s="21" customFormat="1" ht="29.25" customHeight="1">
      <c r="A3" s="539" t="s">
        <v>315</v>
      </c>
      <c r="B3" s="539"/>
      <c r="C3" s="539"/>
      <c r="D3" s="539"/>
      <c r="E3" s="539"/>
      <c r="F3" s="539"/>
      <c r="G3" s="539"/>
      <c r="H3"/>
      <c r="I3"/>
    </row>
    <row r="4" spans="1:9" s="21" customFormat="1" ht="18" customHeight="1">
      <c r="A4" s="539"/>
      <c r="B4" s="539"/>
      <c r="C4" s="539"/>
      <c r="D4" s="539"/>
      <c r="E4" s="539"/>
      <c r="F4" s="539"/>
      <c r="G4" s="539"/>
      <c r="H4"/>
      <c r="I4"/>
    </row>
    <row r="5" spans="1:9" s="21" customFormat="1" ht="18" customHeight="1">
      <c r="A5" s="216"/>
      <c r="B5" s="216"/>
      <c r="C5" s="216"/>
      <c r="D5" s="216"/>
      <c r="E5" s="216"/>
      <c r="F5" s="216"/>
      <c r="G5" s="216"/>
      <c r="H5"/>
      <c r="I5"/>
    </row>
    <row r="6" spans="1:9">
      <c r="A6" s="538" t="s">
        <v>515</v>
      </c>
      <c r="B6" s="569"/>
      <c r="C6" s="569"/>
      <c r="D6" s="569"/>
      <c r="E6" s="569"/>
      <c r="F6" s="569"/>
      <c r="G6" s="569"/>
    </row>
    <row r="7" spans="1:9">
      <c r="A7" s="568"/>
      <c r="B7" s="568"/>
      <c r="C7" s="568"/>
      <c r="D7" s="568"/>
      <c r="E7" s="568"/>
      <c r="F7" s="568"/>
      <c r="G7" s="568"/>
    </row>
    <row r="8" spans="1:9">
      <c r="A8" s="262"/>
      <c r="B8" s="262" t="s">
        <v>90</v>
      </c>
      <c r="C8" s="262" t="s">
        <v>91</v>
      </c>
      <c r="D8" s="262" t="s">
        <v>92</v>
      </c>
      <c r="E8" s="262"/>
      <c r="F8" s="215"/>
      <c r="G8" s="215"/>
    </row>
    <row r="9" spans="1:9" s="232" customFormat="1" ht="38.25">
      <c r="A9" s="447" t="s">
        <v>623</v>
      </c>
      <c r="B9" s="447" t="s">
        <v>93</v>
      </c>
      <c r="C9" s="447" t="s">
        <v>94</v>
      </c>
      <c r="D9" s="447" t="s">
        <v>146</v>
      </c>
      <c r="E9" s="447" t="s">
        <v>440</v>
      </c>
      <c r="F9" s="284" t="s">
        <v>147</v>
      </c>
      <c r="G9" s="284" t="s">
        <v>148</v>
      </c>
    </row>
    <row r="10" spans="1:9">
      <c r="A10" s="28" t="s">
        <v>145</v>
      </c>
      <c r="B10" s="263">
        <v>3417</v>
      </c>
      <c r="C10" s="427">
        <v>92221</v>
      </c>
      <c r="D10" s="94">
        <v>78989</v>
      </c>
      <c r="E10" s="263">
        <f>B10-F10</f>
        <v>2925</v>
      </c>
      <c r="F10" s="264">
        <v>492</v>
      </c>
      <c r="G10" s="265">
        <f>F10/B10</f>
        <v>0.14398595258999122</v>
      </c>
    </row>
    <row r="11" spans="1:9">
      <c r="A11" s="28" t="s">
        <v>73</v>
      </c>
      <c r="B11" s="263">
        <v>2894</v>
      </c>
      <c r="C11" s="94">
        <v>6496</v>
      </c>
      <c r="D11" s="94">
        <v>5347</v>
      </c>
      <c r="E11" s="263">
        <f t="shared" ref="E11:E21" si="0">B11-F11</f>
        <v>1569</v>
      </c>
      <c r="F11" s="264">
        <v>1325</v>
      </c>
      <c r="G11" s="265">
        <f t="shared" ref="G11:G17" si="1">F11/B11</f>
        <v>0.45784381478921909</v>
      </c>
    </row>
    <row r="12" spans="1:9">
      <c r="A12" s="28" t="s">
        <v>231</v>
      </c>
      <c r="B12" s="263">
        <v>82237</v>
      </c>
      <c r="C12" s="94">
        <v>4091</v>
      </c>
      <c r="D12" s="94">
        <v>3586</v>
      </c>
      <c r="E12" s="263">
        <f t="shared" si="0"/>
        <v>80367</v>
      </c>
      <c r="F12" s="264">
        <v>1870</v>
      </c>
      <c r="G12" s="265">
        <f t="shared" si="1"/>
        <v>2.2739156340819827E-2</v>
      </c>
    </row>
    <row r="13" spans="1:9">
      <c r="A13" s="28" t="s">
        <v>159</v>
      </c>
      <c r="B13" s="263">
        <v>87851</v>
      </c>
      <c r="C13" s="94">
        <v>103365</v>
      </c>
      <c r="D13" s="94">
        <v>86007</v>
      </c>
      <c r="E13" s="263">
        <f t="shared" si="0"/>
        <v>53933</v>
      </c>
      <c r="F13" s="264">
        <v>33918</v>
      </c>
      <c r="G13" s="265">
        <f t="shared" si="1"/>
        <v>0.3860855311834811</v>
      </c>
    </row>
    <row r="14" spans="1:9">
      <c r="A14" s="28" t="s">
        <v>133</v>
      </c>
      <c r="B14" s="263">
        <v>3065</v>
      </c>
      <c r="C14" s="94">
        <v>4340</v>
      </c>
      <c r="D14" s="94">
        <v>3972</v>
      </c>
      <c r="E14" s="263">
        <f t="shared" si="0"/>
        <v>2283</v>
      </c>
      <c r="F14" s="264">
        <v>782</v>
      </c>
      <c r="G14" s="265">
        <f t="shared" si="1"/>
        <v>0.25513866231647636</v>
      </c>
    </row>
    <row r="15" spans="1:9" s="17" customFormat="1">
      <c r="A15" s="28" t="s">
        <v>160</v>
      </c>
      <c r="B15" s="264">
        <v>40017</v>
      </c>
      <c r="C15" s="427">
        <v>152083</v>
      </c>
      <c r="D15" s="427">
        <v>136167</v>
      </c>
      <c r="E15" s="263">
        <f t="shared" si="0"/>
        <v>33063</v>
      </c>
      <c r="F15" s="264">
        <v>6954</v>
      </c>
      <c r="G15" s="265">
        <f t="shared" si="1"/>
        <v>0.17377614513831621</v>
      </c>
      <c r="I15"/>
    </row>
    <row r="16" spans="1:9">
      <c r="A16" s="28" t="s">
        <v>100</v>
      </c>
      <c r="B16" s="263">
        <v>30755</v>
      </c>
      <c r="C16" s="94">
        <v>305306</v>
      </c>
      <c r="D16" s="94">
        <v>270366</v>
      </c>
      <c r="E16" s="263">
        <f t="shared" si="0"/>
        <v>17366</v>
      </c>
      <c r="F16" s="264">
        <v>13389</v>
      </c>
      <c r="G16" s="265">
        <f t="shared" si="1"/>
        <v>0.4353438465290197</v>
      </c>
    </row>
    <row r="17" spans="1:7">
      <c r="A17" s="28" t="s">
        <v>101</v>
      </c>
      <c r="B17" s="263">
        <v>14010</v>
      </c>
      <c r="C17" s="94">
        <v>314427</v>
      </c>
      <c r="D17" s="94">
        <v>277999</v>
      </c>
      <c r="E17" s="263">
        <f t="shared" si="0"/>
        <v>7869</v>
      </c>
      <c r="F17" s="264">
        <v>6141</v>
      </c>
      <c r="G17" s="265">
        <f t="shared" si="1"/>
        <v>0.43832976445396143</v>
      </c>
    </row>
    <row r="18" spans="1:7">
      <c r="A18" s="28" t="s">
        <v>516</v>
      </c>
      <c r="B18" s="263">
        <v>5879</v>
      </c>
      <c r="C18" s="94"/>
      <c r="D18" s="94"/>
      <c r="E18" s="263">
        <f t="shared" si="0"/>
        <v>5879</v>
      </c>
      <c r="F18" s="264"/>
      <c r="G18" s="265"/>
    </row>
    <row r="19" spans="1:7">
      <c r="A19" s="28" t="s">
        <v>106</v>
      </c>
      <c r="B19" s="263">
        <v>24563</v>
      </c>
      <c r="C19" s="94">
        <v>13389</v>
      </c>
      <c r="D19" s="94">
        <v>12063</v>
      </c>
      <c r="E19" s="263">
        <f t="shared" si="0"/>
        <v>19815</v>
      </c>
      <c r="F19" s="264">
        <v>4748</v>
      </c>
      <c r="G19" s="265">
        <f t="shared" ref="G19:G21" si="2">F19/B19</f>
        <v>0.19329886414525912</v>
      </c>
    </row>
    <row r="20" spans="1:7">
      <c r="A20" s="28" t="s">
        <v>161</v>
      </c>
      <c r="B20" s="263">
        <v>18182</v>
      </c>
      <c r="C20" s="94">
        <v>16911</v>
      </c>
      <c r="D20" s="94">
        <v>13923</v>
      </c>
      <c r="E20" s="263">
        <f t="shared" si="0"/>
        <v>16019</v>
      </c>
      <c r="F20" s="264">
        <v>2163</v>
      </c>
      <c r="G20" s="265">
        <f t="shared" si="2"/>
        <v>0.11896381036189638</v>
      </c>
    </row>
    <row r="21" spans="1:7">
      <c r="A21" s="28" t="s">
        <v>107</v>
      </c>
      <c r="B21" s="263">
        <v>170561</v>
      </c>
      <c r="C21" s="427">
        <v>100092</v>
      </c>
      <c r="D21" s="94">
        <v>91182</v>
      </c>
      <c r="E21" s="263">
        <f t="shared" si="0"/>
        <v>138401</v>
      </c>
      <c r="F21" s="264">
        <v>32160</v>
      </c>
      <c r="G21" s="265">
        <f t="shared" si="2"/>
        <v>0.18855424159098505</v>
      </c>
    </row>
    <row r="22" spans="1:7" ht="15">
      <c r="A22" s="448" t="s">
        <v>177</v>
      </c>
      <c r="B22" s="266">
        <f>SUM(B10:B21)</f>
        <v>483431</v>
      </c>
      <c r="C22" s="266">
        <f t="shared" ref="C22:F22" si="3">SUM(C10:C21)</f>
        <v>1112721</v>
      </c>
      <c r="D22" s="266">
        <f t="shared" si="3"/>
        <v>979601</v>
      </c>
      <c r="E22" s="266">
        <f t="shared" si="3"/>
        <v>379489</v>
      </c>
      <c r="F22" s="266">
        <f t="shared" si="3"/>
        <v>103942</v>
      </c>
      <c r="G22" s="449">
        <f>F22/B22</f>
        <v>0.21500896715353379</v>
      </c>
    </row>
    <row r="23" spans="1:7">
      <c r="A23"/>
      <c r="B23"/>
      <c r="C23"/>
      <c r="D23"/>
      <c r="E23"/>
      <c r="F23"/>
      <c r="G23"/>
    </row>
    <row r="24" spans="1:7">
      <c r="A24" s="267"/>
      <c r="B24" s="268"/>
      <c r="C24" s="269"/>
      <c r="D24" s="269"/>
      <c r="E24" s="268"/>
      <c r="F24" s="269"/>
      <c r="G24" s="269"/>
    </row>
    <row r="25" spans="1:7" s="128" customFormat="1" ht="38.25">
      <c r="A25" s="273"/>
      <c r="B25" s="274"/>
      <c r="C25" s="274"/>
      <c r="D25" s="354" t="s">
        <v>179</v>
      </c>
      <c r="E25" s="355">
        <f>C22+E22</f>
        <v>1492210</v>
      </c>
      <c r="F25" s="274"/>
      <c r="G25" s="274"/>
    </row>
    <row r="26" spans="1:7">
      <c r="A26" s="267"/>
      <c r="B26" s="269"/>
      <c r="C26" s="269"/>
      <c r="D26" s="270"/>
      <c r="E26" s="271"/>
      <c r="F26" s="269"/>
      <c r="G26" s="269"/>
    </row>
  </sheetData>
  <sortState ref="A10:G20">
    <sortCondition ref="A10:A20"/>
  </sortState>
  <mergeCells count="6">
    <mergeCell ref="A7:G7"/>
    <mergeCell ref="A6:G6"/>
    <mergeCell ref="A1:G1"/>
    <mergeCell ref="A3:G3"/>
    <mergeCell ref="A2:G2"/>
    <mergeCell ref="A4:G4"/>
  </mergeCells>
  <phoneticPr fontId="2" type="noConversion"/>
  <printOptions horizontalCentered="1"/>
  <pageMargins left="0.75" right="0.75" top="1" bottom="1" header="0.5" footer="0.5"/>
  <pageSetup scale="75" orientation="landscape" horizontalDpi="4294967292" verticalDpi="4294967292" r:id="rId1"/>
  <headerFooter alignWithMargins="0">
    <oddHeader>&amp;R&amp;F
&amp;A</oddHeader>
    <oddFooter>&amp;RFebruary 2013</oddFooter>
  </headerFooter>
</worksheet>
</file>

<file path=xl/worksheets/sheet23.xml><?xml version="1.0" encoding="utf-8"?>
<worksheet xmlns="http://schemas.openxmlformats.org/spreadsheetml/2006/main" xmlns:r="http://schemas.openxmlformats.org/officeDocument/2006/relationships">
  <sheetPr codeName="Sheet18"/>
  <dimension ref="A1:X84"/>
  <sheetViews>
    <sheetView showZeros="0" zoomScale="80" zoomScaleNormal="80" workbookViewId="0">
      <selection sqref="A1:XFD1048576"/>
    </sheetView>
  </sheetViews>
  <sheetFormatPr defaultColWidth="8.85546875" defaultRowHeight="12.75"/>
  <cols>
    <col min="1" max="1" width="10" customWidth="1"/>
    <col min="2" max="2" width="13.42578125" customWidth="1"/>
    <col min="3" max="3" width="13.42578125" style="1" customWidth="1"/>
    <col min="4" max="24" width="13.42578125" customWidth="1"/>
  </cols>
  <sheetData>
    <row r="1" spans="1:17" ht="81.75" customHeight="1">
      <c r="A1" s="538" t="s">
        <v>600</v>
      </c>
      <c r="B1" s="538"/>
      <c r="C1" s="538"/>
      <c r="D1" s="538"/>
      <c r="E1" s="538"/>
      <c r="F1" s="538"/>
      <c r="G1" s="538"/>
      <c r="H1" s="538"/>
      <c r="I1" s="538"/>
      <c r="J1" s="538"/>
      <c r="K1" s="538"/>
      <c r="L1" s="538"/>
      <c r="M1" s="538"/>
      <c r="N1" s="538"/>
      <c r="O1" s="538"/>
      <c r="P1" s="348"/>
      <c r="Q1" s="348"/>
    </row>
    <row r="2" spans="1:17">
      <c r="A2" s="210"/>
    </row>
    <row r="3" spans="1:17" ht="14.25" customHeight="1"/>
    <row r="4" spans="1:17" ht="14.25" customHeight="1"/>
    <row r="5" spans="1:17" ht="14.25" customHeight="1"/>
    <row r="6" spans="1:17" ht="14.25" customHeight="1"/>
    <row r="7" spans="1:17" ht="14.25" customHeight="1"/>
    <row r="8" spans="1:17" ht="14.25" customHeight="1"/>
    <row r="9" spans="1:17" ht="14.25" customHeight="1"/>
    <row r="10" spans="1:17" ht="14.25" customHeight="1"/>
    <row r="11" spans="1:17" ht="14.25" customHeight="1"/>
    <row r="12" spans="1:17" ht="14.25" customHeight="1"/>
    <row r="13" spans="1:17" ht="14.25" customHeight="1"/>
    <row r="14" spans="1:17" ht="14.25" customHeight="1"/>
    <row r="15" spans="1:17" ht="14.25" customHeight="1"/>
    <row r="16" spans="1:17" ht="14.25" customHeight="1"/>
    <row r="17" spans="1:14" ht="14.25" customHeight="1"/>
    <row r="18" spans="1:14" ht="14.25" customHeight="1"/>
    <row r="19" spans="1:14" ht="14.25" customHeight="1"/>
    <row r="20" spans="1:14" ht="14.25" customHeight="1"/>
    <row r="21" spans="1:14" ht="14.25" customHeight="1"/>
    <row r="22" spans="1:14" ht="14.25" customHeight="1"/>
    <row r="23" spans="1:14" ht="14.25" customHeight="1"/>
    <row r="24" spans="1:14" ht="14.25" customHeight="1"/>
    <row r="25" spans="1:14">
      <c r="B25" s="72"/>
    </row>
    <row r="26" spans="1:14">
      <c r="A26" s="17" t="s">
        <v>80</v>
      </c>
      <c r="B26" s="17"/>
      <c r="C26" s="17"/>
      <c r="D26" s="17"/>
      <c r="E26" s="17"/>
      <c r="F26" s="17"/>
      <c r="G26" s="17"/>
      <c r="H26" s="17"/>
      <c r="I26" s="17"/>
      <c r="J26" s="17"/>
      <c r="K26" s="17"/>
      <c r="L26" s="17"/>
      <c r="M26" s="17"/>
      <c r="N26" s="17"/>
    </row>
    <row r="27" spans="1:14" ht="51">
      <c r="A27" s="67" t="s">
        <v>134</v>
      </c>
      <c r="B27" s="55" t="s">
        <v>210</v>
      </c>
      <c r="C27" s="17"/>
      <c r="D27" s="17"/>
      <c r="E27" s="17"/>
      <c r="F27" s="17"/>
      <c r="G27" s="17"/>
      <c r="H27" s="17"/>
      <c r="I27" s="17"/>
      <c r="J27" s="17"/>
      <c r="K27" s="17"/>
      <c r="L27" s="17"/>
      <c r="M27" s="17"/>
      <c r="N27" s="17"/>
    </row>
    <row r="28" spans="1:14">
      <c r="A28" s="359" t="s">
        <v>232</v>
      </c>
      <c r="B28" s="16">
        <f>N51</f>
        <v>5.5238179999999995</v>
      </c>
      <c r="C28" s="17"/>
      <c r="D28" s="17"/>
      <c r="E28" s="17"/>
      <c r="F28" s="17"/>
      <c r="G28" s="17"/>
      <c r="H28" s="17"/>
      <c r="I28" s="17"/>
      <c r="J28" s="17"/>
      <c r="K28" s="17"/>
      <c r="L28" s="17"/>
      <c r="M28" s="17"/>
      <c r="N28" s="17"/>
    </row>
    <row r="29" spans="1:14">
      <c r="A29" s="359" t="s">
        <v>233</v>
      </c>
      <c r="B29" s="16">
        <f t="shared" ref="B29:B37" si="0">N52</f>
        <v>8.4937329999999989</v>
      </c>
      <c r="C29" s="17"/>
      <c r="D29" s="17"/>
      <c r="E29" s="17"/>
      <c r="F29" s="17"/>
      <c r="G29" s="17"/>
      <c r="H29" s="17"/>
      <c r="I29" s="17"/>
      <c r="J29" s="17"/>
      <c r="K29" s="17"/>
      <c r="L29" s="17"/>
      <c r="M29" s="17"/>
      <c r="N29" s="17"/>
    </row>
    <row r="30" spans="1:14">
      <c r="A30" s="359" t="s">
        <v>234</v>
      </c>
      <c r="B30" s="16">
        <f t="shared" si="0"/>
        <v>19.305638999999999</v>
      </c>
      <c r="C30" s="17"/>
      <c r="D30" s="17"/>
      <c r="E30" s="17"/>
      <c r="F30" s="17"/>
      <c r="G30" s="17"/>
      <c r="H30" s="17"/>
      <c r="I30" s="17"/>
      <c r="J30" s="17"/>
      <c r="K30" s="17"/>
      <c r="L30" s="17"/>
      <c r="M30" s="17"/>
      <c r="N30" s="17"/>
    </row>
    <row r="31" spans="1:14">
      <c r="A31" s="359" t="s">
        <v>235</v>
      </c>
      <c r="B31" s="16">
        <f t="shared" si="0"/>
        <v>35.211089000000001</v>
      </c>
      <c r="C31" s="17"/>
      <c r="D31" s="17"/>
      <c r="E31" s="17"/>
      <c r="F31" s="17"/>
      <c r="G31" s="17"/>
      <c r="H31" s="17"/>
      <c r="I31" s="17"/>
      <c r="J31" s="17"/>
      <c r="K31" s="17"/>
      <c r="L31" s="17"/>
      <c r="M31" s="17"/>
      <c r="N31" s="17"/>
    </row>
    <row r="32" spans="1:14">
      <c r="A32" s="359" t="s">
        <v>236</v>
      </c>
      <c r="B32" s="16">
        <f t="shared" si="0"/>
        <v>47.027518000000008</v>
      </c>
      <c r="C32" s="17"/>
      <c r="D32" s="17"/>
      <c r="E32" s="17"/>
      <c r="F32" s="17"/>
      <c r="G32" s="17"/>
      <c r="H32" s="17"/>
      <c r="I32" s="17"/>
      <c r="J32" s="17"/>
      <c r="K32" s="17"/>
      <c r="L32" s="17"/>
      <c r="M32" s="17"/>
      <c r="N32" s="17"/>
    </row>
    <row r="33" spans="1:14">
      <c r="A33" s="359" t="s">
        <v>175</v>
      </c>
      <c r="B33" s="16">
        <f t="shared" si="0"/>
        <v>68.058941000000019</v>
      </c>
      <c r="C33" s="17"/>
      <c r="D33" s="17"/>
      <c r="E33" s="17"/>
      <c r="F33" s="17"/>
      <c r="G33" s="17"/>
      <c r="H33" s="17"/>
      <c r="I33" s="17"/>
      <c r="J33" s="17"/>
      <c r="K33" s="17"/>
      <c r="L33" s="17"/>
      <c r="M33" s="17"/>
      <c r="N33" s="17"/>
    </row>
    <row r="34" spans="1:14">
      <c r="A34" s="359" t="s">
        <v>200</v>
      </c>
      <c r="B34" s="16">
        <f t="shared" si="0"/>
        <v>90.638565</v>
      </c>
      <c r="C34" s="17"/>
      <c r="D34" s="17"/>
      <c r="E34" s="17"/>
      <c r="F34" s="17"/>
      <c r="G34" s="17"/>
      <c r="H34" s="17"/>
      <c r="I34" s="17"/>
      <c r="J34" s="17"/>
      <c r="K34" s="17"/>
      <c r="L34" s="17"/>
      <c r="M34" s="17"/>
      <c r="N34" s="17"/>
    </row>
    <row r="35" spans="1:14">
      <c r="A35" s="359" t="s">
        <v>201</v>
      </c>
      <c r="B35" s="16">
        <f t="shared" si="0"/>
        <v>127.53830099999999</v>
      </c>
      <c r="C35" s="17"/>
      <c r="D35" s="17"/>
      <c r="E35" s="17"/>
      <c r="F35" s="17"/>
      <c r="G35" s="17"/>
      <c r="H35" s="17"/>
      <c r="I35" s="17"/>
      <c r="J35" s="17"/>
      <c r="K35" s="17"/>
      <c r="L35" s="17"/>
      <c r="M35" s="17"/>
      <c r="N35" s="17"/>
    </row>
    <row r="36" spans="1:14">
      <c r="A36" s="359" t="s">
        <v>202</v>
      </c>
      <c r="B36" s="16">
        <f t="shared" si="0"/>
        <v>155.66119599999999</v>
      </c>
      <c r="C36" s="17"/>
      <c r="D36" s="17"/>
      <c r="E36" s="17"/>
      <c r="F36" s="17"/>
      <c r="G36" s="17"/>
      <c r="H36" s="17"/>
      <c r="I36" s="17"/>
      <c r="J36" s="17"/>
      <c r="K36" s="17"/>
      <c r="L36" s="17"/>
      <c r="M36" s="17"/>
      <c r="N36" s="17"/>
    </row>
    <row r="37" spans="1:14">
      <c r="A37" s="206" t="s">
        <v>278</v>
      </c>
      <c r="B37" s="16">
        <f t="shared" si="0"/>
        <v>254.66382900000002</v>
      </c>
      <c r="C37" s="17"/>
      <c r="D37" s="17"/>
      <c r="E37" s="17"/>
      <c r="F37" s="17"/>
      <c r="G37" s="17"/>
      <c r="H37" s="17"/>
      <c r="I37" s="17"/>
      <c r="J37" s="17"/>
      <c r="K37" s="17"/>
      <c r="L37" s="17"/>
      <c r="M37" s="17"/>
      <c r="N37" s="17"/>
    </row>
    <row r="38" spans="1:14">
      <c r="A38" s="360" t="s">
        <v>362</v>
      </c>
      <c r="B38" s="16">
        <f>N61</f>
        <v>412.799733</v>
      </c>
      <c r="C38" s="17"/>
      <c r="D38" s="17"/>
      <c r="E38" s="17"/>
      <c r="F38" s="17"/>
      <c r="G38" s="17"/>
      <c r="H38" s="17"/>
      <c r="I38" s="17"/>
      <c r="J38" s="17"/>
      <c r="K38" s="17"/>
      <c r="L38" s="17"/>
      <c r="M38" s="17"/>
      <c r="N38" s="17"/>
    </row>
    <row r="39" spans="1:14" ht="12" customHeight="1">
      <c r="A39" s="55" t="s">
        <v>427</v>
      </c>
      <c r="B39" s="16">
        <f>N62</f>
        <v>501.38018900000003</v>
      </c>
      <c r="C39" s="17"/>
      <c r="D39" s="17"/>
      <c r="E39" s="17"/>
      <c r="F39" s="17"/>
      <c r="G39" s="17"/>
      <c r="H39" s="17"/>
      <c r="I39" s="17"/>
      <c r="J39" s="17"/>
      <c r="K39" s="17"/>
      <c r="L39" s="17"/>
      <c r="M39" s="17"/>
      <c r="N39" s="17"/>
    </row>
    <row r="40" spans="1:14" ht="12" customHeight="1">
      <c r="A40" s="55" t="s">
        <v>489</v>
      </c>
      <c r="B40" s="16">
        <f>N63</f>
        <v>570.28234899999995</v>
      </c>
      <c r="C40" s="17"/>
      <c r="D40" s="17"/>
      <c r="E40" s="17"/>
      <c r="F40" s="17"/>
      <c r="G40" s="17"/>
      <c r="H40" s="17"/>
      <c r="I40" s="17"/>
      <c r="J40" s="17"/>
      <c r="K40" s="17"/>
      <c r="L40" s="17"/>
      <c r="M40" s="17"/>
      <c r="N40" s="17"/>
    </row>
    <row r="41" spans="1:14" ht="12.75" customHeight="1">
      <c r="A41" s="55" t="s">
        <v>210</v>
      </c>
      <c r="B41" s="16">
        <f>SUM(B28:B40)</f>
        <v>2296.5848999999998</v>
      </c>
      <c r="C41" s="17"/>
      <c r="D41" s="17"/>
      <c r="E41" s="17"/>
      <c r="F41" s="17"/>
      <c r="G41" s="17"/>
      <c r="H41" s="17"/>
      <c r="I41" s="17"/>
      <c r="J41" s="17"/>
      <c r="K41" s="17"/>
      <c r="L41" s="17"/>
      <c r="M41" s="17"/>
      <c r="N41" s="17"/>
    </row>
    <row r="42" spans="1:14">
      <c r="A42" s="54"/>
      <c r="B42" s="50"/>
      <c r="C42" s="17"/>
      <c r="D42" s="17"/>
      <c r="E42" s="17"/>
      <c r="F42" s="17"/>
      <c r="G42" s="17"/>
      <c r="H42" s="17"/>
      <c r="I42" s="17"/>
      <c r="J42" s="17"/>
      <c r="K42" s="17"/>
      <c r="L42" s="17"/>
      <c r="M42" s="17"/>
      <c r="N42" s="17"/>
    </row>
    <row r="43" spans="1:14">
      <c r="A43" s="107"/>
    </row>
    <row r="44" spans="1:14">
      <c r="A44" s="214"/>
    </row>
    <row r="45" spans="1:14">
      <c r="A45" s="107" t="s">
        <v>471</v>
      </c>
    </row>
    <row r="46" spans="1:14">
      <c r="A46" s="214"/>
    </row>
    <row r="47" spans="1:14">
      <c r="A47" s="214"/>
    </row>
    <row r="49" spans="1:19">
      <c r="A49" t="s">
        <v>79</v>
      </c>
      <c r="C49"/>
      <c r="R49" s="12"/>
    </row>
    <row r="50" spans="1:19" s="128" customFormat="1" ht="38.25">
      <c r="A50" s="310" t="s">
        <v>174</v>
      </c>
      <c r="B50" s="321" t="s">
        <v>145</v>
      </c>
      <c r="C50" s="153" t="s">
        <v>73</v>
      </c>
      <c r="D50" s="144" t="s">
        <v>231</v>
      </c>
      <c r="E50" s="153" t="s">
        <v>132</v>
      </c>
      <c r="F50" s="153" t="s">
        <v>133</v>
      </c>
      <c r="G50" s="153" t="s">
        <v>99</v>
      </c>
      <c r="H50" s="321" t="s">
        <v>100</v>
      </c>
      <c r="I50" s="153" t="s">
        <v>101</v>
      </c>
      <c r="J50" s="153" t="s">
        <v>478</v>
      </c>
      <c r="K50" s="153" t="s">
        <v>106</v>
      </c>
      <c r="L50" s="153" t="s">
        <v>161</v>
      </c>
      <c r="M50" s="153" t="s">
        <v>107</v>
      </c>
      <c r="N50" s="153" t="s">
        <v>216</v>
      </c>
    </row>
    <row r="51" spans="1:19">
      <c r="A51" s="359" t="s">
        <v>232</v>
      </c>
      <c r="B51" s="3">
        <f>(H69+I69+J69)/1000000</f>
        <v>0.22028700000000001</v>
      </c>
      <c r="C51" s="3">
        <f>B69/1000000</f>
        <v>1.03E-4</v>
      </c>
      <c r="D51" s="3">
        <f t="shared" ref="D51" si="1">C69/1000000</f>
        <v>0</v>
      </c>
      <c r="E51" s="3">
        <f>(D69+E69+F69)/1000000</f>
        <v>2.3352249999999999</v>
      </c>
      <c r="F51" s="3">
        <f>G69/1000000</f>
        <v>0.97013799999999994</v>
      </c>
      <c r="G51" s="3">
        <f>(K69+L69+M69+N69+O69)/1000000</f>
        <v>0.61549900000000002</v>
      </c>
      <c r="H51" s="3">
        <f t="shared" ref="H51:H59" si="2">P69/1000000</f>
        <v>0</v>
      </c>
      <c r="I51" s="3">
        <f>(Q69+R69+S69)/1000000</f>
        <v>0.12768199999999999</v>
      </c>
      <c r="J51" s="3">
        <f>T69/1000000</f>
        <v>0</v>
      </c>
      <c r="K51" s="3">
        <f t="shared" ref="K51:M63" si="3">U69/1000000</f>
        <v>1.2243E-2</v>
      </c>
      <c r="L51" s="3">
        <f t="shared" si="3"/>
        <v>1.0544709999999999</v>
      </c>
      <c r="M51" s="3">
        <f t="shared" si="3"/>
        <v>0.18817</v>
      </c>
      <c r="N51" s="3">
        <f>SUM(B51:M51)</f>
        <v>5.5238179999999995</v>
      </c>
    </row>
    <row r="52" spans="1:19">
      <c r="A52" s="359" t="s">
        <v>233</v>
      </c>
      <c r="B52" s="3">
        <f t="shared" ref="B52:B63" si="4">(H70+I70+J70)/1000000</f>
        <v>0.96677800000000003</v>
      </c>
      <c r="C52" s="3">
        <f t="shared" ref="C52:D52" si="5">B70/1000000</f>
        <v>2.1289999999999998E-3</v>
      </c>
      <c r="D52" s="3">
        <f t="shared" si="5"/>
        <v>0</v>
      </c>
      <c r="E52" s="3">
        <f t="shared" ref="E52:E63" si="6">(D70+E70+F70)/1000000</f>
        <v>2.635491</v>
      </c>
      <c r="F52" s="3">
        <f t="shared" ref="F52:F63" si="7">G70/1000000</f>
        <v>1.0332300000000001</v>
      </c>
      <c r="G52" s="3">
        <f t="shared" ref="G52:G63" si="8">(K70+L70+M70+N70+O70)/1000000</f>
        <v>1.2371300000000001</v>
      </c>
      <c r="H52" s="3">
        <f t="shared" si="2"/>
        <v>0</v>
      </c>
      <c r="I52" s="3">
        <f t="shared" ref="I52:I60" si="9">(Q70+R70+S70)/1000000</f>
        <v>0.24507000000000001</v>
      </c>
      <c r="J52" s="3">
        <f t="shared" ref="J52:J63" si="10">T70/1000000</f>
        <v>0</v>
      </c>
      <c r="K52" s="3">
        <f t="shared" si="3"/>
        <v>3.3465000000000002E-2</v>
      </c>
      <c r="L52" s="3">
        <f t="shared" si="3"/>
        <v>2.0839759999999998</v>
      </c>
      <c r="M52" s="3">
        <f t="shared" si="3"/>
        <v>0.25646400000000003</v>
      </c>
      <c r="N52" s="3">
        <f t="shared" ref="N52:N63" si="11">SUM(B52:M52)</f>
        <v>8.4937329999999989</v>
      </c>
      <c r="R52" s="44"/>
      <c r="S52" s="44"/>
    </row>
    <row r="53" spans="1:19">
      <c r="A53" s="359" t="s">
        <v>234</v>
      </c>
      <c r="B53" s="3">
        <f t="shared" si="4"/>
        <v>3.681108</v>
      </c>
      <c r="C53" s="3">
        <f t="shared" ref="C53:D53" si="12">B71/1000000</f>
        <v>2.9940000000000001E-3</v>
      </c>
      <c r="D53" s="3">
        <f t="shared" si="12"/>
        <v>0</v>
      </c>
      <c r="E53" s="3">
        <f t="shared" si="6"/>
        <v>5.2764949999999997</v>
      </c>
      <c r="F53" s="3">
        <f t="shared" si="7"/>
        <v>1.4161619999999999</v>
      </c>
      <c r="G53" s="3">
        <f t="shared" si="8"/>
        <v>4.6335160000000002</v>
      </c>
      <c r="H53" s="3">
        <f t="shared" si="2"/>
        <v>0</v>
      </c>
      <c r="I53" s="3">
        <f t="shared" si="9"/>
        <v>0.39949600000000002</v>
      </c>
      <c r="J53" s="3">
        <f t="shared" si="10"/>
        <v>0</v>
      </c>
      <c r="K53" s="3">
        <f t="shared" si="3"/>
        <v>8.5666999999999993E-2</v>
      </c>
      <c r="L53" s="3">
        <f t="shared" si="3"/>
        <v>3.5478139999999998</v>
      </c>
      <c r="M53" s="3">
        <f t="shared" si="3"/>
        <v>0.26238699999999998</v>
      </c>
      <c r="N53" s="3">
        <f t="shared" si="11"/>
        <v>19.305638999999999</v>
      </c>
      <c r="R53" s="202"/>
      <c r="S53" s="68"/>
    </row>
    <row r="54" spans="1:19">
      <c r="A54" s="359" t="s">
        <v>235</v>
      </c>
      <c r="B54" s="3">
        <f t="shared" si="4"/>
        <v>4.15219</v>
      </c>
      <c r="C54" s="3">
        <f t="shared" ref="C54:D54" si="13">B72/1000000</f>
        <v>2.7172000000000002E-2</v>
      </c>
      <c r="D54" s="3">
        <f t="shared" si="13"/>
        <v>0</v>
      </c>
      <c r="E54" s="3">
        <f t="shared" si="6"/>
        <v>10.918177</v>
      </c>
      <c r="F54" s="3">
        <f t="shared" si="7"/>
        <v>4.6828409999999998</v>
      </c>
      <c r="G54" s="3">
        <f t="shared" si="8"/>
        <v>3.7176749999999998</v>
      </c>
      <c r="H54" s="3">
        <f t="shared" si="2"/>
        <v>0</v>
      </c>
      <c r="I54" s="3">
        <f t="shared" si="9"/>
        <v>0.85816700000000001</v>
      </c>
      <c r="J54" s="3">
        <f t="shared" si="10"/>
        <v>0</v>
      </c>
      <c r="K54" s="3">
        <f t="shared" si="3"/>
        <v>0.10846600000000001</v>
      </c>
      <c r="L54" s="3">
        <f t="shared" si="3"/>
        <v>10.448394</v>
      </c>
      <c r="M54" s="3">
        <f t="shared" si="3"/>
        <v>0.29800700000000002</v>
      </c>
      <c r="N54" s="3">
        <f t="shared" si="11"/>
        <v>35.211089000000001</v>
      </c>
      <c r="R54" s="202"/>
      <c r="S54" s="68"/>
    </row>
    <row r="55" spans="1:19">
      <c r="A55" s="359" t="s">
        <v>236</v>
      </c>
      <c r="B55" s="3">
        <f t="shared" si="4"/>
        <v>6.7723560000000003</v>
      </c>
      <c r="C55" s="3">
        <f t="shared" ref="C55:D55" si="14">B73/1000000</f>
        <v>6.191E-2</v>
      </c>
      <c r="D55" s="3">
        <f t="shared" si="14"/>
        <v>0</v>
      </c>
      <c r="E55" s="3">
        <f t="shared" si="6"/>
        <v>15.665039</v>
      </c>
      <c r="F55" s="3">
        <f t="shared" si="7"/>
        <v>3.396452</v>
      </c>
      <c r="G55" s="3">
        <f t="shared" si="8"/>
        <v>8.9044319999999999</v>
      </c>
      <c r="H55" s="3">
        <f t="shared" si="2"/>
        <v>0</v>
      </c>
      <c r="I55" s="3">
        <f t="shared" si="9"/>
        <v>0.959229</v>
      </c>
      <c r="J55" s="3">
        <f t="shared" si="10"/>
        <v>0.29478399999999999</v>
      </c>
      <c r="K55" s="3">
        <f t="shared" si="3"/>
        <v>0.419958</v>
      </c>
      <c r="L55" s="3">
        <f t="shared" si="3"/>
        <v>10.301456</v>
      </c>
      <c r="M55" s="3">
        <f t="shared" si="3"/>
        <v>0.25190200000000001</v>
      </c>
      <c r="N55" s="3">
        <f t="shared" si="11"/>
        <v>47.027518000000008</v>
      </c>
      <c r="R55" s="202"/>
      <c r="S55" s="68"/>
    </row>
    <row r="56" spans="1:19">
      <c r="A56" s="359" t="s">
        <v>175</v>
      </c>
      <c r="B56" s="3">
        <f t="shared" si="4"/>
        <v>5.6970169999999998</v>
      </c>
      <c r="C56" s="3">
        <f t="shared" ref="C56:D56" si="15">B74/1000000</f>
        <v>5.7355999999999997E-2</v>
      </c>
      <c r="D56" s="3">
        <f t="shared" si="15"/>
        <v>0</v>
      </c>
      <c r="E56" s="3">
        <f t="shared" si="6"/>
        <v>26.553149999999999</v>
      </c>
      <c r="F56" s="3">
        <f t="shared" si="7"/>
        <v>3.5840399999999999</v>
      </c>
      <c r="G56" s="3">
        <f t="shared" si="8"/>
        <v>15.084555</v>
      </c>
      <c r="H56" s="3">
        <f t="shared" si="2"/>
        <v>0</v>
      </c>
      <c r="I56" s="3">
        <f t="shared" si="9"/>
        <v>1.798149</v>
      </c>
      <c r="J56" s="3">
        <f t="shared" si="10"/>
        <v>1.705891</v>
      </c>
      <c r="K56" s="3">
        <f t="shared" si="3"/>
        <v>0.487377</v>
      </c>
      <c r="L56" s="3">
        <f t="shared" si="3"/>
        <v>12.834851</v>
      </c>
      <c r="M56" s="3">
        <f t="shared" si="3"/>
        <v>0.25655499999999998</v>
      </c>
      <c r="N56" s="3">
        <f t="shared" si="11"/>
        <v>68.058941000000019</v>
      </c>
      <c r="R56" s="202"/>
      <c r="S56" s="69"/>
    </row>
    <row r="57" spans="1:19">
      <c r="A57" s="359" t="s">
        <v>200</v>
      </c>
      <c r="B57" s="3">
        <f t="shared" si="4"/>
        <v>7.7782669999999996</v>
      </c>
      <c r="C57" s="3">
        <f t="shared" ref="C57:D57" si="16">B75/1000000</f>
        <v>3.5497000000000001E-2</v>
      </c>
      <c r="D57" s="3">
        <f t="shared" si="16"/>
        <v>0</v>
      </c>
      <c r="E57" s="3">
        <f t="shared" si="6"/>
        <v>41.413795</v>
      </c>
      <c r="F57" s="3">
        <f t="shared" si="7"/>
        <v>4.0528529999999998</v>
      </c>
      <c r="G57" s="3">
        <f t="shared" si="8"/>
        <v>11.929658999999999</v>
      </c>
      <c r="H57" s="3">
        <f t="shared" si="2"/>
        <v>1.668191</v>
      </c>
      <c r="I57" s="3">
        <f t="shared" si="9"/>
        <v>4.6873430000000003</v>
      </c>
      <c r="J57" s="3">
        <f t="shared" si="10"/>
        <v>4.9097</v>
      </c>
      <c r="K57" s="3">
        <f t="shared" si="3"/>
        <v>0.36133100000000001</v>
      </c>
      <c r="L57" s="3">
        <f t="shared" si="3"/>
        <v>13.483575999999999</v>
      </c>
      <c r="M57" s="3">
        <f t="shared" si="3"/>
        <v>0.318353</v>
      </c>
      <c r="N57" s="3">
        <f t="shared" si="11"/>
        <v>90.638565</v>
      </c>
      <c r="R57" s="202"/>
      <c r="S57" s="69"/>
    </row>
    <row r="58" spans="1:19">
      <c r="A58" s="359" t="s">
        <v>201</v>
      </c>
      <c r="B58" s="3">
        <f t="shared" si="4"/>
        <v>7.324192</v>
      </c>
      <c r="C58" s="3">
        <f t="shared" ref="C58:D58" si="17">B76/1000000</f>
        <v>4.8910000000000002E-2</v>
      </c>
      <c r="D58" s="3">
        <f t="shared" si="17"/>
        <v>0</v>
      </c>
      <c r="E58" s="3">
        <f t="shared" si="6"/>
        <v>30.983453000000001</v>
      </c>
      <c r="F58" s="3">
        <f t="shared" si="7"/>
        <v>9.2883189999999995</v>
      </c>
      <c r="G58" s="3">
        <f t="shared" si="8"/>
        <v>24.321784000000001</v>
      </c>
      <c r="H58" s="3">
        <f t="shared" si="2"/>
        <v>33.357463000000003</v>
      </c>
      <c r="I58" s="3">
        <f t="shared" si="9"/>
        <v>8.1320409999999992</v>
      </c>
      <c r="J58" s="3">
        <f t="shared" si="10"/>
        <v>7.0392739999999998</v>
      </c>
      <c r="K58" s="3">
        <f t="shared" si="3"/>
        <v>1.215012</v>
      </c>
      <c r="L58" s="3">
        <f t="shared" si="3"/>
        <v>5.7133310000000002</v>
      </c>
      <c r="M58" s="3">
        <f t="shared" si="3"/>
        <v>0.114522</v>
      </c>
      <c r="N58" s="3">
        <f t="shared" si="11"/>
        <v>127.53830099999999</v>
      </c>
      <c r="R58" s="202"/>
      <c r="S58" s="70"/>
    </row>
    <row r="59" spans="1:19">
      <c r="A59" s="359" t="s">
        <v>202</v>
      </c>
      <c r="B59" s="3">
        <f t="shared" si="4"/>
        <v>3.5718839999999998</v>
      </c>
      <c r="C59" s="3">
        <f t="shared" ref="C59:D59" si="18">B77/1000000</f>
        <v>0.30386999999999997</v>
      </c>
      <c r="D59" s="3">
        <f t="shared" si="18"/>
        <v>0</v>
      </c>
      <c r="E59" s="3">
        <f t="shared" si="6"/>
        <v>38.747579999999999</v>
      </c>
      <c r="F59" s="3">
        <f t="shared" si="7"/>
        <v>10.177527</v>
      </c>
      <c r="G59" s="3">
        <f t="shared" si="8"/>
        <v>16.757476</v>
      </c>
      <c r="H59" s="3">
        <f t="shared" si="2"/>
        <v>47.736139999999999</v>
      </c>
      <c r="I59" s="3">
        <f t="shared" si="9"/>
        <v>10.732725</v>
      </c>
      <c r="J59" s="3">
        <f t="shared" si="10"/>
        <v>10.672893999999999</v>
      </c>
      <c r="K59" s="3">
        <f t="shared" si="3"/>
        <v>0.39932299999999998</v>
      </c>
      <c r="L59" s="3">
        <f t="shared" si="3"/>
        <v>16.487646000000002</v>
      </c>
      <c r="M59" s="3">
        <f t="shared" si="3"/>
        <v>7.4131000000000002E-2</v>
      </c>
      <c r="N59" s="3">
        <f t="shared" si="11"/>
        <v>155.66119599999999</v>
      </c>
      <c r="R59" s="202"/>
      <c r="S59" s="70"/>
    </row>
    <row r="60" spans="1:19">
      <c r="A60" s="206" t="s">
        <v>278</v>
      </c>
      <c r="B60" s="3">
        <f t="shared" si="4"/>
        <v>5.1073000000000004</v>
      </c>
      <c r="C60" s="3">
        <f t="shared" ref="C60:D60" si="19">B78/1000000</f>
        <v>0.47285700000000003</v>
      </c>
      <c r="D60" s="3">
        <f t="shared" si="19"/>
        <v>37.058059999999998</v>
      </c>
      <c r="E60" s="3">
        <f t="shared" si="6"/>
        <v>54.500664</v>
      </c>
      <c r="F60" s="3">
        <f t="shared" si="7"/>
        <v>5.6774750000000003</v>
      </c>
      <c r="G60" s="3">
        <f t="shared" si="8"/>
        <v>38.827043000000003</v>
      </c>
      <c r="H60" s="3">
        <f>P78/1000000</f>
        <v>47.205446000000002</v>
      </c>
      <c r="I60" s="3">
        <f t="shared" si="9"/>
        <v>17.247733</v>
      </c>
      <c r="J60" s="3">
        <f t="shared" si="10"/>
        <v>8.655132</v>
      </c>
      <c r="K60" s="3">
        <f t="shared" si="3"/>
        <v>7.6994199999999999</v>
      </c>
      <c r="L60" s="3">
        <f t="shared" si="3"/>
        <v>31.722079000000001</v>
      </c>
      <c r="M60" s="3">
        <f t="shared" si="3"/>
        <v>0.49062</v>
      </c>
      <c r="N60" s="3">
        <f t="shared" si="11"/>
        <v>254.66382900000002</v>
      </c>
      <c r="R60" s="202"/>
      <c r="S60" s="70"/>
    </row>
    <row r="61" spans="1:19">
      <c r="A61" s="360" t="s">
        <v>362</v>
      </c>
      <c r="B61" s="3">
        <f t="shared" si="4"/>
        <v>4.4062020000000004</v>
      </c>
      <c r="C61" s="3">
        <f t="shared" ref="C61:D61" si="20">B79/1000000</f>
        <v>0.101671</v>
      </c>
      <c r="D61" s="3">
        <f t="shared" si="20"/>
        <v>52.599871</v>
      </c>
      <c r="E61" s="3">
        <f t="shared" si="6"/>
        <v>84.223157999999998</v>
      </c>
      <c r="F61" s="3">
        <f t="shared" si="7"/>
        <v>0.65940500000000002</v>
      </c>
      <c r="G61" s="3">
        <f t="shared" si="8"/>
        <v>51.945273</v>
      </c>
      <c r="H61" s="3">
        <f>P79/1000000</f>
        <v>79.756398000000004</v>
      </c>
      <c r="I61" s="3">
        <f t="shared" ref="I61" si="21">(Q79+R79+S79)/1000000</f>
        <v>22.897912999999999</v>
      </c>
      <c r="J61" s="3">
        <f t="shared" si="10"/>
        <v>12.42596</v>
      </c>
      <c r="K61" s="3">
        <f t="shared" si="3"/>
        <v>49.882874999999999</v>
      </c>
      <c r="L61" s="3">
        <f t="shared" si="3"/>
        <v>50.334622000000003</v>
      </c>
      <c r="M61" s="3">
        <f t="shared" si="3"/>
        <v>3.5663849999999999</v>
      </c>
      <c r="N61" s="3">
        <f t="shared" si="11"/>
        <v>412.799733</v>
      </c>
      <c r="R61" s="209"/>
      <c r="S61" s="70"/>
    </row>
    <row r="62" spans="1:19">
      <c r="A62" s="55" t="s">
        <v>427</v>
      </c>
      <c r="B62" s="3">
        <f t="shared" si="4"/>
        <v>5.042249</v>
      </c>
      <c r="C62" s="3">
        <f t="shared" ref="C62:D62" si="22">B80/1000000</f>
        <v>0.36860900000000002</v>
      </c>
      <c r="D62" s="3">
        <f t="shared" si="22"/>
        <v>112.330657</v>
      </c>
      <c r="E62" s="3">
        <f t="shared" si="6"/>
        <v>133.841386</v>
      </c>
      <c r="F62" s="3">
        <f t="shared" si="7"/>
        <v>0.72013300000000002</v>
      </c>
      <c r="G62" s="3">
        <f t="shared" si="8"/>
        <v>63.965963000000002</v>
      </c>
      <c r="H62" s="3">
        <f>P80/1000000</f>
        <v>98.766036999999997</v>
      </c>
      <c r="I62" s="3">
        <f t="shared" ref="I62" si="23">(Q80+R80+S80)/1000000</f>
        <v>20.180631999999999</v>
      </c>
      <c r="J62" s="3">
        <f t="shared" si="10"/>
        <v>20.538207</v>
      </c>
      <c r="K62" s="3">
        <f t="shared" si="3"/>
        <v>3.194725</v>
      </c>
      <c r="L62" s="3">
        <f t="shared" si="3"/>
        <v>38.272939999999998</v>
      </c>
      <c r="M62" s="3">
        <f t="shared" si="3"/>
        <v>4.1586509999999999</v>
      </c>
      <c r="N62" s="3">
        <f t="shared" si="11"/>
        <v>501.38018900000003</v>
      </c>
      <c r="R62" s="209"/>
      <c r="S62" s="70"/>
    </row>
    <row r="63" spans="1:19">
      <c r="A63" s="55" t="s">
        <v>489</v>
      </c>
      <c r="B63" s="3">
        <f t="shared" si="4"/>
        <v>10.626249</v>
      </c>
      <c r="C63" s="3">
        <f t="shared" ref="C63:D63" si="24">B81/1000000</f>
        <v>0.846248</v>
      </c>
      <c r="D63" s="3">
        <f t="shared" si="24"/>
        <v>120.025964</v>
      </c>
      <c r="E63" s="3">
        <f t="shared" si="6"/>
        <v>168.67674700000001</v>
      </c>
      <c r="F63" s="3">
        <f t="shared" si="7"/>
        <v>0.79108500000000004</v>
      </c>
      <c r="G63" s="3">
        <f t="shared" si="8"/>
        <v>70.588599000000002</v>
      </c>
      <c r="H63" s="3">
        <f>P81/1000000</f>
        <v>95.246110000000002</v>
      </c>
      <c r="I63" s="3">
        <f t="shared" ref="I63" si="25">(Q81+R81+S81)/1000000</f>
        <v>24.339347</v>
      </c>
      <c r="J63" s="3">
        <f t="shared" si="10"/>
        <v>16.768246000000001</v>
      </c>
      <c r="K63" s="3">
        <f t="shared" si="3"/>
        <v>6.7061929999999998</v>
      </c>
      <c r="L63" s="3">
        <f t="shared" si="3"/>
        <v>54.068233999999997</v>
      </c>
      <c r="M63" s="3">
        <f t="shared" si="3"/>
        <v>1.5993269999999999</v>
      </c>
      <c r="N63" s="3">
        <f t="shared" si="11"/>
        <v>570.28234899999995</v>
      </c>
      <c r="R63" s="209"/>
      <c r="S63" s="70"/>
    </row>
    <row r="64" spans="1:19" s="128" customFormat="1" ht="38.25">
      <c r="A64" s="154" t="s">
        <v>210</v>
      </c>
      <c r="B64" s="165">
        <f>SUM(B51:B63)</f>
        <v>65.346079000000003</v>
      </c>
      <c r="C64" s="165">
        <f t="shared" ref="C64:N64" si="26">SUM(C51:C63)</f>
        <v>2.329326</v>
      </c>
      <c r="D64" s="165">
        <f t="shared" si="26"/>
        <v>322.01455199999998</v>
      </c>
      <c r="E64" s="165">
        <f t="shared" si="26"/>
        <v>615.77035999999998</v>
      </c>
      <c r="F64" s="165">
        <f t="shared" si="26"/>
        <v>46.449659999999994</v>
      </c>
      <c r="G64" s="165">
        <f t="shared" si="26"/>
        <v>312.52860399999997</v>
      </c>
      <c r="H64" s="165">
        <f t="shared" si="26"/>
        <v>403.73578499999996</v>
      </c>
      <c r="I64" s="165">
        <f t="shared" si="26"/>
        <v>112.60552700000001</v>
      </c>
      <c r="J64" s="165">
        <f t="shared" si="26"/>
        <v>83.01008800000001</v>
      </c>
      <c r="K64" s="165">
        <f t="shared" si="26"/>
        <v>70.606054999999998</v>
      </c>
      <c r="L64" s="165">
        <f t="shared" si="26"/>
        <v>250.35338999999999</v>
      </c>
      <c r="M64" s="165">
        <f t="shared" si="26"/>
        <v>11.835474</v>
      </c>
      <c r="N64" s="165">
        <f t="shared" si="26"/>
        <v>2296.5848999999998</v>
      </c>
      <c r="O64" s="311"/>
      <c r="P64" s="140"/>
      <c r="R64" s="312"/>
      <c r="S64" s="313"/>
    </row>
    <row r="65" spans="1:24">
      <c r="R65" s="202"/>
      <c r="S65" s="70"/>
    </row>
    <row r="66" spans="1:24">
      <c r="P66" s="12"/>
      <c r="Q66" s="12"/>
    </row>
    <row r="67" spans="1:24">
      <c r="A67" t="s">
        <v>64</v>
      </c>
      <c r="C67"/>
    </row>
    <row r="68" spans="1:24" s="128" customFormat="1" ht="25.5">
      <c r="A68" s="143" t="s">
        <v>135</v>
      </c>
      <c r="B68" s="153" t="s">
        <v>73</v>
      </c>
      <c r="C68" s="144" t="s">
        <v>231</v>
      </c>
      <c r="D68" s="153" t="s">
        <v>132</v>
      </c>
      <c r="E68" s="153" t="s">
        <v>217</v>
      </c>
      <c r="F68" s="153" t="s">
        <v>122</v>
      </c>
      <c r="G68" s="153" t="s">
        <v>133</v>
      </c>
      <c r="H68" s="153" t="s">
        <v>492</v>
      </c>
      <c r="I68" s="153" t="s">
        <v>74</v>
      </c>
      <c r="J68" s="321" t="s">
        <v>363</v>
      </c>
      <c r="K68" s="153" t="s">
        <v>99</v>
      </c>
      <c r="L68" s="153" t="s">
        <v>490</v>
      </c>
      <c r="M68" s="153" t="s">
        <v>491</v>
      </c>
      <c r="N68" s="321" t="s">
        <v>364</v>
      </c>
      <c r="O68" s="153" t="s">
        <v>493</v>
      </c>
      <c r="P68" s="321" t="s">
        <v>100</v>
      </c>
      <c r="Q68" s="153" t="s">
        <v>101</v>
      </c>
      <c r="R68" s="153" t="s">
        <v>327</v>
      </c>
      <c r="S68" s="153" t="s">
        <v>168</v>
      </c>
      <c r="T68" s="154" t="s">
        <v>266</v>
      </c>
      <c r="U68" s="153" t="s">
        <v>106</v>
      </c>
      <c r="V68" s="153" t="s">
        <v>161</v>
      </c>
      <c r="W68" s="153" t="s">
        <v>107</v>
      </c>
      <c r="X68" s="153" t="s">
        <v>177</v>
      </c>
    </row>
    <row r="69" spans="1:24">
      <c r="A69" s="359" t="s">
        <v>232</v>
      </c>
      <c r="B69" s="9">
        <v>103</v>
      </c>
      <c r="C69" s="9">
        <v>0</v>
      </c>
      <c r="D69" s="9">
        <v>0</v>
      </c>
      <c r="E69" s="9">
        <v>293928</v>
      </c>
      <c r="F69" s="9">
        <v>2041297</v>
      </c>
      <c r="G69" s="9">
        <v>970138</v>
      </c>
      <c r="H69" s="9"/>
      <c r="I69" s="9">
        <v>219844</v>
      </c>
      <c r="J69" s="9">
        <v>443</v>
      </c>
      <c r="K69" s="9">
        <v>303331</v>
      </c>
      <c r="L69" s="9"/>
      <c r="M69" s="9"/>
      <c r="N69" s="9"/>
      <c r="O69" s="9">
        <v>312168</v>
      </c>
      <c r="P69" s="9"/>
      <c r="Q69" s="9">
        <v>20800</v>
      </c>
      <c r="R69" s="9"/>
      <c r="S69" s="9">
        <v>106882</v>
      </c>
      <c r="T69" s="9"/>
      <c r="U69" s="9">
        <v>12243</v>
      </c>
      <c r="V69" s="9">
        <v>1054471</v>
      </c>
      <c r="W69" s="9">
        <v>188170</v>
      </c>
      <c r="X69" s="9">
        <f t="shared" ref="X69:X81" si="27">SUM(B69:W69)</f>
        <v>5523818</v>
      </c>
    </row>
    <row r="70" spans="1:24">
      <c r="A70" s="359" t="s">
        <v>233</v>
      </c>
      <c r="B70" s="9">
        <v>2129</v>
      </c>
      <c r="C70" s="9">
        <v>0</v>
      </c>
      <c r="D70" s="9">
        <v>0</v>
      </c>
      <c r="E70" s="9">
        <v>969360</v>
      </c>
      <c r="F70" s="9">
        <v>1666131</v>
      </c>
      <c r="G70" s="9">
        <v>1033230</v>
      </c>
      <c r="H70" s="9"/>
      <c r="I70" s="9">
        <v>966778</v>
      </c>
      <c r="J70" s="9">
        <v>0</v>
      </c>
      <c r="K70" s="9">
        <v>737930</v>
      </c>
      <c r="L70" s="9"/>
      <c r="M70" s="9"/>
      <c r="N70" s="9"/>
      <c r="O70" s="9">
        <v>499200</v>
      </c>
      <c r="P70" s="9"/>
      <c r="Q70" s="9">
        <v>42313</v>
      </c>
      <c r="R70" s="9"/>
      <c r="S70" s="9">
        <v>202757</v>
      </c>
      <c r="T70" s="9"/>
      <c r="U70" s="9">
        <v>33465</v>
      </c>
      <c r="V70" s="9">
        <v>2083976</v>
      </c>
      <c r="W70" s="9">
        <v>256464</v>
      </c>
      <c r="X70" s="9">
        <f t="shared" si="27"/>
        <v>8493733</v>
      </c>
    </row>
    <row r="71" spans="1:24">
      <c r="A71" s="359" t="s">
        <v>234</v>
      </c>
      <c r="B71" s="9">
        <v>2994</v>
      </c>
      <c r="C71" s="9">
        <v>0</v>
      </c>
      <c r="D71" s="9">
        <v>0</v>
      </c>
      <c r="E71" s="9">
        <v>1861710</v>
      </c>
      <c r="F71" s="9">
        <v>3414785</v>
      </c>
      <c r="G71" s="9">
        <v>1416162</v>
      </c>
      <c r="H71" s="9"/>
      <c r="I71" s="9">
        <v>1579925</v>
      </c>
      <c r="J71" s="9">
        <v>2101183</v>
      </c>
      <c r="K71" s="9">
        <v>4008604</v>
      </c>
      <c r="L71" s="9"/>
      <c r="M71" s="9"/>
      <c r="N71" s="9"/>
      <c r="O71" s="9">
        <v>624912</v>
      </c>
      <c r="P71" s="9"/>
      <c r="Q71" s="9">
        <v>130850</v>
      </c>
      <c r="R71" s="9"/>
      <c r="S71" s="9">
        <v>268646</v>
      </c>
      <c r="T71" s="9"/>
      <c r="U71" s="9">
        <v>85667</v>
      </c>
      <c r="V71" s="9">
        <v>3547814</v>
      </c>
      <c r="W71" s="9">
        <v>262387</v>
      </c>
      <c r="X71" s="9">
        <f t="shared" si="27"/>
        <v>19305639</v>
      </c>
    </row>
    <row r="72" spans="1:24">
      <c r="A72" s="359" t="s">
        <v>235</v>
      </c>
      <c r="B72" s="9">
        <v>27172</v>
      </c>
      <c r="C72" s="9">
        <v>0</v>
      </c>
      <c r="D72" s="9">
        <v>0</v>
      </c>
      <c r="E72" s="9">
        <v>3762611</v>
      </c>
      <c r="F72" s="9">
        <v>7155566</v>
      </c>
      <c r="G72" s="9">
        <v>4682841</v>
      </c>
      <c r="H72" s="9"/>
      <c r="I72" s="9">
        <v>2003899</v>
      </c>
      <c r="J72" s="9">
        <v>2148291</v>
      </c>
      <c r="K72" s="9">
        <v>3295099</v>
      </c>
      <c r="L72" s="9"/>
      <c r="M72" s="9"/>
      <c r="N72" s="9"/>
      <c r="O72" s="9">
        <v>422576</v>
      </c>
      <c r="P72" s="9"/>
      <c r="Q72" s="9">
        <v>396535</v>
      </c>
      <c r="R72" s="9"/>
      <c r="S72" s="9">
        <v>461632</v>
      </c>
      <c r="T72" s="9"/>
      <c r="U72" s="9">
        <v>108466</v>
      </c>
      <c r="V72" s="9">
        <v>10448394</v>
      </c>
      <c r="W72" s="9">
        <v>298007</v>
      </c>
      <c r="X72" s="9">
        <f t="shared" si="27"/>
        <v>35211089</v>
      </c>
    </row>
    <row r="73" spans="1:24">
      <c r="A73" s="359" t="s">
        <v>236</v>
      </c>
      <c r="B73" s="9">
        <v>61910</v>
      </c>
      <c r="C73" s="9">
        <v>0</v>
      </c>
      <c r="D73" s="9">
        <v>0</v>
      </c>
      <c r="E73" s="9">
        <v>8314241</v>
      </c>
      <c r="F73" s="9">
        <v>7350798</v>
      </c>
      <c r="G73" s="9">
        <v>3396452</v>
      </c>
      <c r="H73" s="9"/>
      <c r="I73" s="9">
        <v>3243208</v>
      </c>
      <c r="J73" s="9">
        <v>3529148</v>
      </c>
      <c r="K73" s="9">
        <v>8732844</v>
      </c>
      <c r="L73" s="9"/>
      <c r="M73" s="9"/>
      <c r="N73" s="9"/>
      <c r="O73" s="9">
        <v>171588</v>
      </c>
      <c r="P73" s="9"/>
      <c r="Q73" s="9">
        <v>650466</v>
      </c>
      <c r="R73" s="9"/>
      <c r="S73" s="9">
        <v>308763</v>
      </c>
      <c r="T73" s="9">
        <v>294784</v>
      </c>
      <c r="U73" s="9">
        <v>419958</v>
      </c>
      <c r="V73" s="9">
        <v>10301456</v>
      </c>
      <c r="W73" s="9">
        <v>251902</v>
      </c>
      <c r="X73" s="9">
        <f t="shared" si="27"/>
        <v>47027518</v>
      </c>
    </row>
    <row r="74" spans="1:24">
      <c r="A74" s="359" t="s">
        <v>175</v>
      </c>
      <c r="B74" s="9">
        <v>57356</v>
      </c>
      <c r="C74" s="9">
        <v>0</v>
      </c>
      <c r="D74" s="9">
        <v>0</v>
      </c>
      <c r="E74" s="9">
        <v>16033170</v>
      </c>
      <c r="F74" s="9">
        <v>10519980</v>
      </c>
      <c r="G74" s="9">
        <v>3584040</v>
      </c>
      <c r="H74" s="9"/>
      <c r="I74" s="9">
        <v>2836922</v>
      </c>
      <c r="J74" s="9">
        <v>2860095</v>
      </c>
      <c r="K74" s="9">
        <v>15084555</v>
      </c>
      <c r="L74" s="9"/>
      <c r="M74" s="9"/>
      <c r="N74" s="9"/>
      <c r="O74" s="9"/>
      <c r="P74" s="9"/>
      <c r="Q74" s="9">
        <v>1324158</v>
      </c>
      <c r="R74" s="9"/>
      <c r="S74" s="9">
        <v>473991</v>
      </c>
      <c r="T74" s="9">
        <v>1705891</v>
      </c>
      <c r="U74" s="9">
        <v>487377</v>
      </c>
      <c r="V74" s="9">
        <v>12834851</v>
      </c>
      <c r="W74" s="9">
        <v>256555</v>
      </c>
      <c r="X74" s="9">
        <f t="shared" si="27"/>
        <v>68058941</v>
      </c>
    </row>
    <row r="75" spans="1:24">
      <c r="A75" s="359" t="s">
        <v>200</v>
      </c>
      <c r="B75" s="9">
        <v>35497</v>
      </c>
      <c r="C75" s="9">
        <v>0</v>
      </c>
      <c r="D75" s="9">
        <v>0</v>
      </c>
      <c r="E75" s="9">
        <v>27745999</v>
      </c>
      <c r="F75" s="9">
        <v>13667796</v>
      </c>
      <c r="G75" s="9">
        <v>4052853</v>
      </c>
      <c r="H75" s="9"/>
      <c r="I75" s="9">
        <v>4723457</v>
      </c>
      <c r="J75" s="9">
        <v>3054810</v>
      </c>
      <c r="K75" s="9">
        <v>11929659</v>
      </c>
      <c r="L75" s="9"/>
      <c r="M75" s="9"/>
      <c r="N75" s="9"/>
      <c r="O75" s="9"/>
      <c r="P75" s="9">
        <v>1668191</v>
      </c>
      <c r="Q75" s="9">
        <v>2992414</v>
      </c>
      <c r="R75" s="9"/>
      <c r="S75" s="9">
        <v>1694929</v>
      </c>
      <c r="T75" s="9">
        <v>4909700</v>
      </c>
      <c r="U75" s="9">
        <v>361331</v>
      </c>
      <c r="V75" s="9">
        <v>13483576</v>
      </c>
      <c r="W75" s="9">
        <v>318353</v>
      </c>
      <c r="X75" s="9">
        <f t="shared" si="27"/>
        <v>90638565</v>
      </c>
    </row>
    <row r="76" spans="1:24">
      <c r="A76" s="359" t="s">
        <v>201</v>
      </c>
      <c r="B76" s="9">
        <v>48910</v>
      </c>
      <c r="C76" s="9">
        <v>0</v>
      </c>
      <c r="D76" s="9">
        <v>2644706</v>
      </c>
      <c r="E76" s="9">
        <v>12259693</v>
      </c>
      <c r="F76" s="9">
        <v>16079054</v>
      </c>
      <c r="G76" s="9">
        <v>9288319</v>
      </c>
      <c r="H76" s="9"/>
      <c r="I76" s="9">
        <v>4894080</v>
      </c>
      <c r="J76" s="9">
        <v>2430112</v>
      </c>
      <c r="K76" s="9">
        <v>24321784</v>
      </c>
      <c r="L76" s="9"/>
      <c r="M76" s="9"/>
      <c r="N76" s="9"/>
      <c r="O76" s="9"/>
      <c r="P76" s="9">
        <v>33357463</v>
      </c>
      <c r="Q76" s="9">
        <v>3209348</v>
      </c>
      <c r="R76" s="9"/>
      <c r="S76" s="9">
        <v>4922693</v>
      </c>
      <c r="T76" s="9">
        <v>7039274</v>
      </c>
      <c r="U76" s="9">
        <v>1215012</v>
      </c>
      <c r="V76" s="9">
        <v>5713331</v>
      </c>
      <c r="W76" s="9">
        <v>114522</v>
      </c>
      <c r="X76" s="9">
        <f t="shared" si="27"/>
        <v>127538301</v>
      </c>
    </row>
    <row r="77" spans="1:24">
      <c r="A77" s="359" t="s">
        <v>202</v>
      </c>
      <c r="B77" s="9">
        <v>303870</v>
      </c>
      <c r="C77" s="9">
        <v>0</v>
      </c>
      <c r="D77" s="9">
        <v>34156798</v>
      </c>
      <c r="E77" s="9">
        <v>585182</v>
      </c>
      <c r="F77" s="9">
        <v>4005600</v>
      </c>
      <c r="G77" s="9">
        <v>10177527</v>
      </c>
      <c r="H77" s="9"/>
      <c r="I77" s="9">
        <v>1706800</v>
      </c>
      <c r="J77" s="9">
        <v>1865084</v>
      </c>
      <c r="K77" s="9">
        <v>16757476</v>
      </c>
      <c r="L77" s="9"/>
      <c r="M77" s="9"/>
      <c r="N77" s="9"/>
      <c r="O77" s="9"/>
      <c r="P77" s="9">
        <v>47736140</v>
      </c>
      <c r="Q77" s="9">
        <v>5566938</v>
      </c>
      <c r="R77" s="9"/>
      <c r="S77" s="9">
        <v>5165787</v>
      </c>
      <c r="T77" s="9">
        <v>10672894</v>
      </c>
      <c r="U77" s="9">
        <v>399323</v>
      </c>
      <c r="V77" s="9">
        <v>16487646</v>
      </c>
      <c r="W77" s="9">
        <v>74131</v>
      </c>
      <c r="X77" s="9">
        <f t="shared" si="27"/>
        <v>155661196</v>
      </c>
    </row>
    <row r="78" spans="1:24">
      <c r="A78" s="206" t="s">
        <v>278</v>
      </c>
      <c r="B78" s="9">
        <v>472857</v>
      </c>
      <c r="C78" s="9">
        <v>37058060</v>
      </c>
      <c r="D78" s="9">
        <v>54500664</v>
      </c>
      <c r="E78" s="9"/>
      <c r="F78" s="9"/>
      <c r="G78" s="9">
        <v>5677475</v>
      </c>
      <c r="H78" s="9"/>
      <c r="I78" s="9">
        <v>1697160</v>
      </c>
      <c r="J78" s="9">
        <v>3410140</v>
      </c>
      <c r="K78" s="9">
        <v>38785879</v>
      </c>
      <c r="L78" s="9"/>
      <c r="M78" s="9"/>
      <c r="N78" s="9">
        <v>41164</v>
      </c>
      <c r="O78" s="9"/>
      <c r="P78" s="9">
        <f>47205236+210</f>
        <v>47205446</v>
      </c>
      <c r="Q78" s="9">
        <v>8418827</v>
      </c>
      <c r="R78" s="9"/>
      <c r="S78" s="9">
        <v>8828906</v>
      </c>
      <c r="T78" s="9">
        <v>8655132</v>
      </c>
      <c r="U78" s="9">
        <v>7699420</v>
      </c>
      <c r="V78" s="9">
        <v>31722079</v>
      </c>
      <c r="W78" s="9">
        <v>490620</v>
      </c>
      <c r="X78" s="9">
        <f t="shared" si="27"/>
        <v>254663829</v>
      </c>
    </row>
    <row r="79" spans="1:24">
      <c r="A79" s="360" t="s">
        <v>362</v>
      </c>
      <c r="B79" s="9">
        <v>101671</v>
      </c>
      <c r="C79" s="9">
        <v>52599871</v>
      </c>
      <c r="D79" s="9">
        <v>84223158</v>
      </c>
      <c r="E79" s="9"/>
      <c r="F79" s="9"/>
      <c r="G79" s="9">
        <v>659405</v>
      </c>
      <c r="H79" s="9"/>
      <c r="I79" s="9">
        <v>2765481</v>
      </c>
      <c r="J79" s="9">
        <v>1640721</v>
      </c>
      <c r="K79" s="9">
        <v>51806449</v>
      </c>
      <c r="L79" s="9"/>
      <c r="M79" s="9"/>
      <c r="N79" s="9">
        <v>138824</v>
      </c>
      <c r="O79" s="9"/>
      <c r="P79" s="9">
        <v>79756398</v>
      </c>
      <c r="Q79" s="9">
        <v>21357555</v>
      </c>
      <c r="R79" s="9">
        <v>337</v>
      </c>
      <c r="S79" s="9">
        <v>1540021</v>
      </c>
      <c r="T79" s="9">
        <v>12425960</v>
      </c>
      <c r="U79" s="9">
        <v>49882875</v>
      </c>
      <c r="V79" s="9">
        <v>50334622</v>
      </c>
      <c r="W79" s="9">
        <v>3566385</v>
      </c>
      <c r="X79" s="9">
        <f t="shared" si="27"/>
        <v>412799733</v>
      </c>
    </row>
    <row r="80" spans="1:24">
      <c r="A80" s="55" t="s">
        <v>427</v>
      </c>
      <c r="B80" s="9">
        <v>368609</v>
      </c>
      <c r="C80" s="9">
        <v>112330657</v>
      </c>
      <c r="D80" s="9">
        <v>133841386</v>
      </c>
      <c r="E80" s="9"/>
      <c r="F80" s="9"/>
      <c r="G80" s="9">
        <v>720133</v>
      </c>
      <c r="H80" s="9">
        <v>133460</v>
      </c>
      <c r="I80" s="9">
        <v>2547527</v>
      </c>
      <c r="J80" s="9">
        <v>2361262</v>
      </c>
      <c r="K80" s="9">
        <v>63725984</v>
      </c>
      <c r="L80" s="9"/>
      <c r="M80" s="9"/>
      <c r="N80" s="9">
        <v>239979</v>
      </c>
      <c r="O80" s="9"/>
      <c r="P80" s="9">
        <v>98766037</v>
      </c>
      <c r="Q80" s="9">
        <v>8735002</v>
      </c>
      <c r="R80" s="9">
        <v>1388</v>
      </c>
      <c r="S80" s="9">
        <v>11444242</v>
      </c>
      <c r="T80" s="9">
        <v>20538207</v>
      </c>
      <c r="U80" s="9">
        <v>3194725</v>
      </c>
      <c r="V80" s="9">
        <v>38272940</v>
      </c>
      <c r="W80" s="9">
        <v>4158651</v>
      </c>
      <c r="X80" s="9">
        <f t="shared" si="27"/>
        <v>501380189</v>
      </c>
    </row>
    <row r="81" spans="1:24">
      <c r="A81" s="55" t="s">
        <v>489</v>
      </c>
      <c r="B81" s="9">
        <v>846248</v>
      </c>
      <c r="C81" s="9">
        <v>120025964</v>
      </c>
      <c r="D81" s="9">
        <v>168676747</v>
      </c>
      <c r="E81" s="9"/>
      <c r="F81" s="9"/>
      <c r="G81" s="9">
        <v>791085</v>
      </c>
      <c r="H81" s="9">
        <v>174168</v>
      </c>
      <c r="I81" s="9">
        <v>3782251</v>
      </c>
      <c r="J81" s="9">
        <v>6669830</v>
      </c>
      <c r="K81" s="9">
        <v>69369635</v>
      </c>
      <c r="L81" s="9">
        <v>723547</v>
      </c>
      <c r="M81" s="9">
        <v>38489</v>
      </c>
      <c r="N81" s="9">
        <v>456928</v>
      </c>
      <c r="O81" s="9"/>
      <c r="P81" s="9">
        <v>95246110</v>
      </c>
      <c r="Q81" s="9">
        <v>9468565</v>
      </c>
      <c r="R81" s="9">
        <v>2100</v>
      </c>
      <c r="S81" s="9">
        <v>14868682</v>
      </c>
      <c r="T81" s="9">
        <v>16768246</v>
      </c>
      <c r="U81" s="9">
        <v>6706193</v>
      </c>
      <c r="V81" s="9">
        <v>54068234</v>
      </c>
      <c r="W81" s="9">
        <v>1599327</v>
      </c>
      <c r="X81" s="9">
        <f t="shared" si="27"/>
        <v>570282349</v>
      </c>
    </row>
    <row r="82" spans="1:24" s="128" customFormat="1" ht="25.5">
      <c r="A82" s="153" t="s">
        <v>216</v>
      </c>
      <c r="B82" s="155">
        <f t="shared" ref="B82:W82" si="28">SUM(B69:B81)</f>
        <v>2329326</v>
      </c>
      <c r="C82" s="155">
        <f t="shared" si="28"/>
        <v>322014552</v>
      </c>
      <c r="D82" s="155">
        <f t="shared" si="28"/>
        <v>478043459</v>
      </c>
      <c r="E82" s="155">
        <f t="shared" si="28"/>
        <v>71825894</v>
      </c>
      <c r="F82" s="155">
        <f t="shared" si="28"/>
        <v>65901007</v>
      </c>
      <c r="G82" s="155">
        <f t="shared" si="28"/>
        <v>46449660</v>
      </c>
      <c r="H82" s="155">
        <f t="shared" si="28"/>
        <v>307628</v>
      </c>
      <c r="I82" s="155">
        <f t="shared" si="28"/>
        <v>32967332</v>
      </c>
      <c r="J82" s="155">
        <f t="shared" si="28"/>
        <v>32071119</v>
      </c>
      <c r="K82" s="155">
        <f t="shared" si="28"/>
        <v>308859229</v>
      </c>
      <c r="L82" s="155">
        <f t="shared" si="28"/>
        <v>723547</v>
      </c>
      <c r="M82" s="155">
        <f t="shared" si="28"/>
        <v>38489</v>
      </c>
      <c r="N82" s="155">
        <f t="shared" si="28"/>
        <v>876895</v>
      </c>
      <c r="O82" s="155">
        <f t="shared" si="28"/>
        <v>2030444</v>
      </c>
      <c r="P82" s="155">
        <f t="shared" si="28"/>
        <v>403735785</v>
      </c>
      <c r="Q82" s="155">
        <f t="shared" si="28"/>
        <v>62313771</v>
      </c>
      <c r="R82" s="155">
        <f t="shared" si="28"/>
        <v>3825</v>
      </c>
      <c r="S82" s="155">
        <f t="shared" si="28"/>
        <v>50287931</v>
      </c>
      <c r="T82" s="155">
        <f t="shared" si="28"/>
        <v>83010088</v>
      </c>
      <c r="U82" s="155">
        <f t="shared" si="28"/>
        <v>70606055</v>
      </c>
      <c r="V82" s="155">
        <f t="shared" si="28"/>
        <v>250353390</v>
      </c>
      <c r="W82" s="155">
        <f t="shared" si="28"/>
        <v>11835474</v>
      </c>
      <c r="X82" s="155">
        <f>SUM(X69:X81)</f>
        <v>2296584900</v>
      </c>
    </row>
    <row r="84" spans="1:24">
      <c r="A84" s="21" t="s">
        <v>554</v>
      </c>
    </row>
  </sheetData>
  <mergeCells count="1">
    <mergeCell ref="A1:O1"/>
  </mergeCells>
  <phoneticPr fontId="2" type="noConversion"/>
  <printOptions horizontalCentered="1"/>
  <pageMargins left="0.75" right="0.75" top="1" bottom="1" header="0.5" footer="0.5"/>
  <pageSetup scale="75" fitToWidth="0" fitToHeight="0" orientation="landscape" horizontalDpi="4294967292" verticalDpi="4294967292" r:id="rId1"/>
  <headerFooter alignWithMargins="0">
    <oddHeader>&amp;R&amp;F
&amp;A</oddHeader>
    <oddFooter>&amp;RFebruary 2013</oddFooter>
  </headerFooter>
  <rowBreaks count="1" manualBreakCount="1">
    <brk id="24" max="16383" man="1"/>
  </rowBreaks>
  <drawing r:id="rId2"/>
</worksheet>
</file>

<file path=xl/worksheets/sheet24.xml><?xml version="1.0" encoding="utf-8"?>
<worksheet xmlns="http://schemas.openxmlformats.org/spreadsheetml/2006/main" xmlns:r="http://schemas.openxmlformats.org/officeDocument/2006/relationships">
  <sheetPr codeName="Sheet19"/>
  <dimension ref="A1:AO85"/>
  <sheetViews>
    <sheetView showZeros="0" zoomScale="80" zoomScaleNormal="80" workbookViewId="0">
      <selection activeCell="M21" sqref="M21"/>
    </sheetView>
  </sheetViews>
  <sheetFormatPr defaultColWidth="8.85546875" defaultRowHeight="12.75"/>
  <cols>
    <col min="1" max="1" width="14" customWidth="1"/>
    <col min="2" max="2" width="13.42578125" customWidth="1"/>
    <col min="3" max="3" width="13.42578125" style="1" customWidth="1"/>
    <col min="4" max="24" width="13.42578125" customWidth="1"/>
  </cols>
  <sheetData>
    <row r="1" spans="1:17" ht="81.75" customHeight="1">
      <c r="A1" s="538" t="s">
        <v>601</v>
      </c>
      <c r="B1" s="538"/>
      <c r="C1" s="538"/>
      <c r="D1" s="538"/>
      <c r="E1" s="538"/>
      <c r="F1" s="538"/>
      <c r="G1" s="538"/>
      <c r="H1" s="538"/>
      <c r="I1" s="538"/>
      <c r="J1" s="538"/>
      <c r="K1" s="538"/>
      <c r="L1" s="538"/>
      <c r="M1" s="538"/>
      <c r="N1" s="538"/>
      <c r="O1" s="538"/>
      <c r="P1" s="348"/>
      <c r="Q1" s="348"/>
    </row>
    <row r="2" spans="1:17">
      <c r="A2" s="13"/>
      <c r="B2" s="1"/>
      <c r="C2" s="39"/>
      <c r="D2" s="212"/>
      <c r="E2" s="212"/>
    </row>
    <row r="3" spans="1:17">
      <c r="A3" s="13"/>
      <c r="B3" s="1"/>
      <c r="C3" s="39"/>
      <c r="D3" s="212"/>
      <c r="E3" s="212"/>
    </row>
    <row r="4" spans="1:17">
      <c r="A4" s="13"/>
      <c r="B4" s="1"/>
      <c r="C4" s="39"/>
      <c r="D4" s="212"/>
      <c r="E4" s="212"/>
    </row>
    <row r="5" spans="1:17">
      <c r="A5" s="13"/>
      <c r="B5" s="1"/>
      <c r="C5" s="39"/>
      <c r="D5" s="211"/>
    </row>
    <row r="6" spans="1:17">
      <c r="A6" s="13"/>
      <c r="B6" s="1"/>
      <c r="C6" s="39"/>
      <c r="D6" s="211"/>
    </row>
    <row r="7" spans="1:17">
      <c r="A7" s="13"/>
      <c r="B7" s="1"/>
      <c r="C7" s="39"/>
      <c r="D7" s="211"/>
    </row>
    <row r="8" spans="1:17">
      <c r="A8" s="13"/>
      <c r="B8" s="1"/>
      <c r="C8" s="39"/>
      <c r="D8" s="211"/>
    </row>
    <row r="9" spans="1:17">
      <c r="A9" s="13"/>
      <c r="B9" s="1"/>
      <c r="C9" s="39"/>
      <c r="D9" s="211"/>
    </row>
    <row r="10" spans="1:17">
      <c r="A10" s="13"/>
      <c r="B10" s="1"/>
      <c r="C10" s="39"/>
      <c r="D10" s="211"/>
    </row>
    <row r="11" spans="1:17">
      <c r="A11" s="13"/>
      <c r="B11" s="1"/>
      <c r="C11" s="39"/>
      <c r="D11" s="211"/>
    </row>
    <row r="12" spans="1:17">
      <c r="A12" s="13"/>
      <c r="B12" s="1"/>
      <c r="C12" s="39"/>
      <c r="D12" s="211"/>
    </row>
    <row r="13" spans="1:17">
      <c r="A13" s="13"/>
      <c r="B13" s="1"/>
      <c r="C13" s="39"/>
      <c r="D13" s="211"/>
    </row>
    <row r="14" spans="1:17">
      <c r="A14" s="13"/>
      <c r="B14" s="1"/>
      <c r="C14" s="39"/>
      <c r="D14" s="211"/>
    </row>
    <row r="15" spans="1:17">
      <c r="A15" s="13"/>
      <c r="B15" s="1"/>
      <c r="C15" s="39"/>
      <c r="D15" s="211"/>
    </row>
    <row r="16" spans="1:17">
      <c r="A16" s="13"/>
      <c r="B16" s="1"/>
      <c r="C16" s="39"/>
      <c r="D16" s="211"/>
    </row>
    <row r="17" spans="1:4">
      <c r="A17" s="13"/>
      <c r="B17" s="1"/>
      <c r="C17" s="39"/>
      <c r="D17" s="211"/>
    </row>
    <row r="18" spans="1:4">
      <c r="A18" s="13"/>
      <c r="B18" s="1"/>
      <c r="C18" s="39"/>
      <c r="D18" s="211"/>
    </row>
    <row r="19" spans="1:4">
      <c r="A19" s="13"/>
      <c r="B19" s="1"/>
      <c r="C19" s="39"/>
      <c r="D19" s="211"/>
    </row>
    <row r="20" spans="1:4">
      <c r="A20" s="13"/>
      <c r="B20" s="1"/>
      <c r="C20" s="39"/>
      <c r="D20" s="211"/>
    </row>
    <row r="21" spans="1:4">
      <c r="A21" s="13"/>
      <c r="B21" s="1"/>
      <c r="C21" s="39"/>
      <c r="D21" s="211"/>
    </row>
    <row r="22" spans="1:4">
      <c r="A22" s="13"/>
      <c r="B22" s="1"/>
      <c r="C22" s="39"/>
      <c r="D22" s="211"/>
    </row>
    <row r="23" spans="1:4">
      <c r="A23" s="13"/>
      <c r="B23" s="1"/>
      <c r="C23" s="39"/>
      <c r="D23" s="211"/>
    </row>
    <row r="24" spans="1:4">
      <c r="A24" s="13"/>
      <c r="B24" s="1"/>
      <c r="C24" s="39"/>
      <c r="D24" s="211"/>
    </row>
    <row r="25" spans="1:4">
      <c r="A25" s="13"/>
      <c r="B25" s="1"/>
      <c r="C25" s="39"/>
      <c r="D25" s="211"/>
    </row>
    <row r="26" spans="1:4">
      <c r="A26" s="13"/>
      <c r="B26" s="1"/>
      <c r="C26" s="39"/>
      <c r="D26" s="211"/>
    </row>
    <row r="28" spans="1:4">
      <c r="A28" t="s">
        <v>80</v>
      </c>
    </row>
    <row r="29" spans="1:4" ht="25.5">
      <c r="A29" s="326" t="s">
        <v>218</v>
      </c>
      <c r="B29" s="22" t="s">
        <v>279</v>
      </c>
    </row>
    <row r="30" spans="1:4" ht="13.5" customHeight="1">
      <c r="A30" s="359" t="s">
        <v>232</v>
      </c>
      <c r="B30" s="3">
        <f>N52</f>
        <v>38.817490234375001</v>
      </c>
    </row>
    <row r="31" spans="1:4" ht="13.5" customHeight="1">
      <c r="A31" s="359" t="s">
        <v>233</v>
      </c>
      <c r="B31" s="3">
        <f t="shared" ref="B31:B39" si="0">N53</f>
        <v>105.872431640625</v>
      </c>
    </row>
    <row r="32" spans="1:4" ht="13.5" customHeight="1">
      <c r="A32" s="359" t="s">
        <v>234</v>
      </c>
      <c r="B32" s="3">
        <f t="shared" si="0"/>
        <v>325.03173828125</v>
      </c>
    </row>
    <row r="33" spans="1:3" ht="13.5" customHeight="1">
      <c r="A33" s="359" t="s">
        <v>235</v>
      </c>
      <c r="B33" s="3">
        <f t="shared" si="0"/>
        <v>444.90183593749998</v>
      </c>
    </row>
    <row r="34" spans="1:3" ht="13.5" customHeight="1">
      <c r="A34" s="359" t="s">
        <v>236</v>
      </c>
      <c r="B34" s="3">
        <f t="shared" si="0"/>
        <v>702.68029449462892</v>
      </c>
    </row>
    <row r="35" spans="1:3" ht="13.5" customHeight="1">
      <c r="A35" s="359" t="s">
        <v>175</v>
      </c>
      <c r="B35" s="3">
        <f t="shared" si="0"/>
        <v>791.96839942932127</v>
      </c>
      <c r="C35" s="12"/>
    </row>
    <row r="36" spans="1:3" ht="13.5" customHeight="1">
      <c r="A36" s="359" t="s">
        <v>200</v>
      </c>
      <c r="B36" s="3">
        <f t="shared" si="0"/>
        <v>1173.5003952026366</v>
      </c>
    </row>
    <row r="37" spans="1:3" ht="13.5" customHeight="1">
      <c r="A37" s="359" t="s">
        <v>201</v>
      </c>
      <c r="B37" s="3">
        <f t="shared" si="0"/>
        <v>1544.5308756256104</v>
      </c>
    </row>
    <row r="38" spans="1:3" ht="13.5" customHeight="1">
      <c r="A38" s="359" t="s">
        <v>202</v>
      </c>
      <c r="B38" s="3">
        <f t="shared" si="0"/>
        <v>1964.4750844573973</v>
      </c>
    </row>
    <row r="39" spans="1:3">
      <c r="A39" s="206" t="s">
        <v>278</v>
      </c>
      <c r="B39" s="3">
        <f t="shared" si="0"/>
        <v>2429.2111342678063</v>
      </c>
    </row>
    <row r="40" spans="1:3">
      <c r="A40" s="360" t="s">
        <v>362</v>
      </c>
      <c r="B40" s="3">
        <f>N62</f>
        <v>3629.3353515624999</v>
      </c>
    </row>
    <row r="41" spans="1:3">
      <c r="A41" s="55" t="s">
        <v>427</v>
      </c>
      <c r="B41" s="165">
        <f>N63</f>
        <v>4729.7036230468748</v>
      </c>
    </row>
    <row r="42" spans="1:3">
      <c r="A42" s="55" t="s">
        <v>489</v>
      </c>
      <c r="B42" s="165">
        <f>N64</f>
        <v>5407.3130107421875</v>
      </c>
    </row>
    <row r="43" spans="1:3" ht="25.5">
      <c r="A43" s="153" t="s">
        <v>143</v>
      </c>
      <c r="B43" s="165">
        <f>SUM(B30:B42)</f>
        <v>23287.341664922715</v>
      </c>
    </row>
    <row r="45" spans="1:3">
      <c r="A45" s="107" t="s">
        <v>495</v>
      </c>
    </row>
    <row r="50" spans="1:18">
      <c r="A50" t="s">
        <v>79</v>
      </c>
      <c r="C50"/>
      <c r="Q50" s="20"/>
    </row>
    <row r="51" spans="1:18" s="128" customFormat="1" ht="38.25">
      <c r="A51" s="280" t="s">
        <v>25</v>
      </c>
      <c r="B51" s="321" t="s">
        <v>145</v>
      </c>
      <c r="C51" s="153" t="s">
        <v>73</v>
      </c>
      <c r="D51" s="144" t="s">
        <v>231</v>
      </c>
      <c r="E51" s="153" t="s">
        <v>132</v>
      </c>
      <c r="F51" s="153" t="s">
        <v>133</v>
      </c>
      <c r="G51" s="280" t="s">
        <v>160</v>
      </c>
      <c r="H51" s="329" t="s">
        <v>100</v>
      </c>
      <c r="I51" s="280" t="s">
        <v>101</v>
      </c>
      <c r="J51" s="418" t="s">
        <v>478</v>
      </c>
      <c r="K51" s="280" t="s">
        <v>106</v>
      </c>
      <c r="L51" s="280" t="s">
        <v>161</v>
      </c>
      <c r="M51" s="280" t="s">
        <v>107</v>
      </c>
      <c r="N51" s="161" t="s">
        <v>177</v>
      </c>
      <c r="R51" s="140"/>
    </row>
    <row r="52" spans="1:18">
      <c r="A52" s="359" t="s">
        <v>232</v>
      </c>
      <c r="B52" s="219">
        <f>(H70+I70+J70)/1024</f>
        <v>6.3172656250000001</v>
      </c>
      <c r="C52" s="219">
        <f>B70/1024</f>
        <v>5.2929687499999999E-3</v>
      </c>
      <c r="D52" s="219">
        <f>C70/1024</f>
        <v>0</v>
      </c>
      <c r="E52" s="219">
        <f>(D70+E70+F70)/1024</f>
        <v>20.989853515625001</v>
      </c>
      <c r="F52" s="219">
        <f>G70/1024</f>
        <v>0.631953125</v>
      </c>
      <c r="G52" s="219">
        <f>(K70+L70+M70+N70+O70)/1024</f>
        <v>8.6935839843749996</v>
      </c>
      <c r="H52" s="219">
        <f>P70/1024</f>
        <v>0</v>
      </c>
      <c r="I52" s="219">
        <f>(Q70+R70+S70)/1024</f>
        <v>0.23598632812500001</v>
      </c>
      <c r="J52" s="219">
        <f>T70/1024</f>
        <v>0</v>
      </c>
      <c r="K52" s="219">
        <f>U70/1024</f>
        <v>1.0458984375000001E-2</v>
      </c>
      <c r="L52" s="219">
        <f t="shared" ref="L52:M63" si="1">V70/1024</f>
        <v>1.853076171875</v>
      </c>
      <c r="M52" s="219">
        <f t="shared" si="1"/>
        <v>8.0019531249999998E-2</v>
      </c>
      <c r="N52" s="3">
        <f>SUM(B52:M52)</f>
        <v>38.817490234375001</v>
      </c>
      <c r="R52" s="5"/>
    </row>
    <row r="53" spans="1:18">
      <c r="A53" s="359" t="s">
        <v>233</v>
      </c>
      <c r="B53" s="219">
        <f t="shared" ref="B53:B64" si="2">(H71+I71+J71)/1024</f>
        <v>30.381982421875001</v>
      </c>
      <c r="C53" s="219">
        <f t="shared" ref="C53:D53" si="3">B71/1024</f>
        <v>0.13567382812500001</v>
      </c>
      <c r="D53" s="219">
        <f t="shared" si="3"/>
        <v>0</v>
      </c>
      <c r="E53" s="219">
        <f t="shared" ref="E53:E64" si="4">(D71+E71+F71)/1024</f>
        <v>45.371953124999997</v>
      </c>
      <c r="F53" s="219">
        <f t="shared" ref="F53:F64" si="5">G71/1024</f>
        <v>1.0003906250000001</v>
      </c>
      <c r="G53" s="219">
        <f t="shared" ref="G53:G64" si="6">(K71+L71+M71+N71+O71)/1024</f>
        <v>25.714638671874997</v>
      </c>
      <c r="H53" s="219">
        <f t="shared" ref="H53:H61" si="7">P71/1024</f>
        <v>0</v>
      </c>
      <c r="I53" s="219">
        <f t="shared" ref="I53:I62" si="8">(Q71+R71+S71)/1024</f>
        <v>0.40013671875000001</v>
      </c>
      <c r="J53" s="219">
        <f t="shared" ref="J53:J64" si="9">T71/1024</f>
        <v>0</v>
      </c>
      <c r="K53" s="219">
        <f t="shared" ref="K53:K61" si="10">U71/1024</f>
        <v>2.0849609375000001E-2</v>
      </c>
      <c r="L53" s="219">
        <f t="shared" si="1"/>
        <v>2.729267578125</v>
      </c>
      <c r="M53" s="219">
        <f t="shared" si="1"/>
        <v>0.1175390625</v>
      </c>
      <c r="N53" s="3">
        <f t="shared" ref="N53:N64" si="11">SUM(B53:M53)</f>
        <v>105.872431640625</v>
      </c>
      <c r="R53" s="5"/>
    </row>
    <row r="54" spans="1:18">
      <c r="A54" s="359" t="s">
        <v>234</v>
      </c>
      <c r="B54" s="219">
        <f t="shared" si="2"/>
        <v>62.533749999999998</v>
      </c>
      <c r="C54" s="219">
        <f t="shared" ref="C54:D54" si="12">B72/1024</f>
        <v>4.8105468749999998E-2</v>
      </c>
      <c r="D54" s="219">
        <f t="shared" si="12"/>
        <v>0</v>
      </c>
      <c r="E54" s="219">
        <f t="shared" si="4"/>
        <v>82.972685546874999</v>
      </c>
      <c r="F54" s="219">
        <f t="shared" si="5"/>
        <v>1.2462792968750001</v>
      </c>
      <c r="G54" s="219">
        <f t="shared" si="6"/>
        <v>171.31546874999998</v>
      </c>
      <c r="H54" s="219">
        <f t="shared" si="7"/>
        <v>0</v>
      </c>
      <c r="I54" s="219">
        <f t="shared" si="8"/>
        <v>1.3582031250000002</v>
      </c>
      <c r="J54" s="219">
        <f t="shared" si="9"/>
        <v>0</v>
      </c>
      <c r="K54" s="219">
        <f t="shared" si="10"/>
        <v>0.46712890624999998</v>
      </c>
      <c r="L54" s="219">
        <f t="shared" si="1"/>
        <v>4.9204785156249997</v>
      </c>
      <c r="M54" s="219">
        <f t="shared" si="1"/>
        <v>0.16963867187500001</v>
      </c>
      <c r="N54" s="3">
        <f t="shared" si="11"/>
        <v>325.03173828125</v>
      </c>
      <c r="R54" s="5"/>
    </row>
    <row r="55" spans="1:18">
      <c r="A55" s="359" t="s">
        <v>235</v>
      </c>
      <c r="B55" s="219">
        <f t="shared" si="2"/>
        <v>107.8969921875</v>
      </c>
      <c r="C55" s="219">
        <f t="shared" ref="C55:D55" si="13">B73/1024</f>
        <v>1.35962890625</v>
      </c>
      <c r="D55" s="219">
        <f t="shared" si="13"/>
        <v>0</v>
      </c>
      <c r="E55" s="219">
        <f t="shared" si="4"/>
        <v>185.01539062500001</v>
      </c>
      <c r="F55" s="219">
        <f t="shared" si="5"/>
        <v>6.4866796874999997</v>
      </c>
      <c r="G55" s="219">
        <f t="shared" si="6"/>
        <v>110.43490234375</v>
      </c>
      <c r="H55" s="219">
        <f t="shared" si="7"/>
        <v>0</v>
      </c>
      <c r="I55" s="219">
        <f t="shared" si="8"/>
        <v>4.1982421875</v>
      </c>
      <c r="J55" s="219">
        <f t="shared" si="9"/>
        <v>0</v>
      </c>
      <c r="K55" s="219">
        <f t="shared" si="10"/>
        <v>1.212646484375</v>
      </c>
      <c r="L55" s="219">
        <f t="shared" si="1"/>
        <v>28.077333984374999</v>
      </c>
      <c r="M55" s="219">
        <f t="shared" si="1"/>
        <v>0.22001953125000001</v>
      </c>
      <c r="N55" s="3">
        <f t="shared" si="11"/>
        <v>444.90183593749998</v>
      </c>
      <c r="R55" s="5"/>
    </row>
    <row r="56" spans="1:18">
      <c r="A56" s="359" t="s">
        <v>236</v>
      </c>
      <c r="B56" s="219">
        <f t="shared" si="2"/>
        <v>147.00599609375001</v>
      </c>
      <c r="C56" s="219">
        <f t="shared" ref="C56:D56" si="14">B74/1024</f>
        <v>2.350791015625</v>
      </c>
      <c r="D56" s="219">
        <f t="shared" si="14"/>
        <v>0</v>
      </c>
      <c r="E56" s="219">
        <f t="shared" si="4"/>
        <v>278.12639648437499</v>
      </c>
      <c r="F56" s="219">
        <f t="shared" si="5"/>
        <v>7.6999804687499998</v>
      </c>
      <c r="G56" s="219">
        <f t="shared" si="6"/>
        <v>209.817412109375</v>
      </c>
      <c r="H56" s="219">
        <f t="shared" si="7"/>
        <v>0</v>
      </c>
      <c r="I56" s="219">
        <f t="shared" si="8"/>
        <v>15.913281250000001</v>
      </c>
      <c r="J56" s="219">
        <f t="shared" si="9"/>
        <v>2.8958511352539063</v>
      </c>
      <c r="K56" s="219">
        <f t="shared" si="10"/>
        <v>1.2292578125</v>
      </c>
      <c r="L56" s="219">
        <f t="shared" si="1"/>
        <v>37.485546874999997</v>
      </c>
      <c r="M56" s="219">
        <f t="shared" si="1"/>
        <v>0.15578125000000001</v>
      </c>
      <c r="N56" s="3">
        <f t="shared" si="11"/>
        <v>702.68029449462892</v>
      </c>
      <c r="R56" s="5"/>
    </row>
    <row r="57" spans="1:18">
      <c r="A57" s="359" t="s">
        <v>175</v>
      </c>
      <c r="B57" s="219">
        <f t="shared" si="2"/>
        <v>127.368349609375</v>
      </c>
      <c r="C57" s="219">
        <f t="shared" ref="C57:D57" si="15">B75/1024</f>
        <v>2.3142578125000002</v>
      </c>
      <c r="D57" s="219">
        <f t="shared" si="15"/>
        <v>0</v>
      </c>
      <c r="E57" s="219">
        <f t="shared" si="4"/>
        <v>361.22099609374999</v>
      </c>
      <c r="F57" s="219">
        <f t="shared" si="5"/>
        <v>7.5567480468749997</v>
      </c>
      <c r="G57" s="219">
        <f t="shared" si="6"/>
        <v>224.27232421874999</v>
      </c>
      <c r="H57" s="219">
        <f t="shared" si="7"/>
        <v>0</v>
      </c>
      <c r="I57" s="219">
        <f t="shared" si="8"/>
        <v>27.105429687499999</v>
      </c>
      <c r="J57" s="219">
        <f t="shared" si="9"/>
        <v>8.6921787261962891</v>
      </c>
      <c r="K57" s="219">
        <f t="shared" si="10"/>
        <v>1.89794921875</v>
      </c>
      <c r="L57" s="219">
        <f t="shared" si="1"/>
        <v>31.372324218749998</v>
      </c>
      <c r="M57" s="219">
        <f t="shared" si="1"/>
        <v>0.167841796875</v>
      </c>
      <c r="N57" s="3">
        <f t="shared" si="11"/>
        <v>791.96839942932127</v>
      </c>
      <c r="R57" s="5"/>
    </row>
    <row r="58" spans="1:18">
      <c r="A58" s="359" t="s">
        <v>200</v>
      </c>
      <c r="B58" s="219">
        <f t="shared" si="2"/>
        <v>204.69980468750001</v>
      </c>
      <c r="C58" s="219">
        <f t="shared" ref="C58:D58" si="16">B76/1024</f>
        <v>1.8812011718749999</v>
      </c>
      <c r="D58" s="219">
        <f t="shared" si="16"/>
        <v>0</v>
      </c>
      <c r="E58" s="219">
        <f t="shared" si="4"/>
        <v>493.29072265624995</v>
      </c>
      <c r="F58" s="219">
        <f t="shared" si="5"/>
        <v>9.1041308593749992</v>
      </c>
      <c r="G58" s="219">
        <f t="shared" si="6"/>
        <v>328.99618164062503</v>
      </c>
      <c r="H58" s="219">
        <f t="shared" si="7"/>
        <v>18.479091796875</v>
      </c>
      <c r="I58" s="219">
        <f t="shared" si="8"/>
        <v>55.692490234375001</v>
      </c>
      <c r="J58" s="219">
        <f t="shared" si="9"/>
        <v>23.707084655761719</v>
      </c>
      <c r="K58" s="219">
        <f t="shared" si="10"/>
        <v>0.94814453124999998</v>
      </c>
      <c r="L58" s="219">
        <f t="shared" si="1"/>
        <v>36.545048828124997</v>
      </c>
      <c r="M58" s="219">
        <f t="shared" si="1"/>
        <v>0.156494140625</v>
      </c>
      <c r="N58" s="3">
        <f t="shared" si="11"/>
        <v>1173.5003952026366</v>
      </c>
      <c r="R58" s="5"/>
    </row>
    <row r="59" spans="1:18">
      <c r="A59" s="359" t="s">
        <v>201</v>
      </c>
      <c r="B59" s="219">
        <f t="shared" si="2"/>
        <v>225.239443359375</v>
      </c>
      <c r="C59" s="219">
        <f t="shared" ref="C59:D59" si="17">B77/1024</f>
        <v>2.1581738281249998</v>
      </c>
      <c r="D59" s="219">
        <f t="shared" si="17"/>
        <v>0</v>
      </c>
      <c r="E59" s="219">
        <f t="shared" si="4"/>
        <v>192.64949218750002</v>
      </c>
      <c r="F59" s="219">
        <f t="shared" si="5"/>
        <v>8.0089160156249992</v>
      </c>
      <c r="G59" s="219">
        <f t="shared" si="6"/>
        <v>431.39848632812499</v>
      </c>
      <c r="H59" s="219">
        <f t="shared" si="7"/>
        <v>564.21239257812499</v>
      </c>
      <c r="I59" s="219">
        <f t="shared" si="8"/>
        <v>69.537167968749998</v>
      </c>
      <c r="J59" s="219">
        <f t="shared" si="9"/>
        <v>36.011285781860352</v>
      </c>
      <c r="K59" s="219">
        <f t="shared" si="10"/>
        <v>1.1746484374999999</v>
      </c>
      <c r="L59" s="219">
        <f t="shared" si="1"/>
        <v>14.05916015625</v>
      </c>
      <c r="M59" s="219">
        <f t="shared" si="1"/>
        <v>8.1708984375000002E-2</v>
      </c>
      <c r="N59" s="3">
        <f t="shared" si="11"/>
        <v>1544.5308756256104</v>
      </c>
      <c r="R59" s="5"/>
    </row>
    <row r="60" spans="1:18" s="128" customFormat="1">
      <c r="A60" s="359" t="s">
        <v>202</v>
      </c>
      <c r="B60" s="219">
        <f t="shared" si="2"/>
        <v>167.13746093750001</v>
      </c>
      <c r="C60" s="219">
        <f t="shared" ref="C60:D60" si="18">B78/1024</f>
        <v>16.502802734374999</v>
      </c>
      <c r="D60" s="219">
        <f t="shared" si="18"/>
        <v>0</v>
      </c>
      <c r="E60" s="219">
        <f t="shared" si="4"/>
        <v>302.79853515624995</v>
      </c>
      <c r="F60" s="219">
        <f t="shared" si="5"/>
        <v>12.077255859375001</v>
      </c>
      <c r="G60" s="219">
        <f t="shared" si="6"/>
        <v>448.11911132812497</v>
      </c>
      <c r="H60" s="139">
        <f t="shared" si="7"/>
        <v>813.94316406250005</v>
      </c>
      <c r="I60" s="219">
        <f t="shared" si="8"/>
        <v>81.316923828124999</v>
      </c>
      <c r="J60" s="219">
        <f t="shared" si="9"/>
        <v>59.605855941772468</v>
      </c>
      <c r="K60" s="139">
        <f t="shared" si="10"/>
        <v>0.73626953125000005</v>
      </c>
      <c r="L60" s="139">
        <f t="shared" si="1"/>
        <v>62.173291015624997</v>
      </c>
      <c r="M60" s="139">
        <f t="shared" si="1"/>
        <v>6.4414062499999994E-2</v>
      </c>
      <c r="N60" s="3">
        <f t="shared" si="11"/>
        <v>1964.4750844573973</v>
      </c>
      <c r="O60" s="140"/>
      <c r="R60" s="168"/>
    </row>
    <row r="61" spans="1:18">
      <c r="A61" s="206" t="s">
        <v>278</v>
      </c>
      <c r="B61" s="219">
        <f t="shared" si="2"/>
        <v>187.91737431887725</v>
      </c>
      <c r="C61" s="219">
        <f t="shared" ref="C61:D61" si="19">B79/1024</f>
        <v>41.982197265624997</v>
      </c>
      <c r="D61" s="219">
        <f t="shared" si="19"/>
        <v>9.2010803301645563</v>
      </c>
      <c r="E61" s="219">
        <f t="shared" si="4"/>
        <v>487.31976638919474</v>
      </c>
      <c r="F61" s="219">
        <f t="shared" si="5"/>
        <v>8.6275993815233889</v>
      </c>
      <c r="G61" s="219">
        <f t="shared" si="6"/>
        <v>538.93535439403638</v>
      </c>
      <c r="H61" s="219">
        <f t="shared" si="7"/>
        <v>866.74800395509089</v>
      </c>
      <c r="I61" s="219">
        <f t="shared" si="8"/>
        <v>119.99649580963225</v>
      </c>
      <c r="J61" s="219">
        <f t="shared" si="9"/>
        <v>73.955380859374998</v>
      </c>
      <c r="K61" s="219">
        <f t="shared" si="10"/>
        <v>2.859052655876436</v>
      </c>
      <c r="L61" s="219">
        <f t="shared" si="1"/>
        <v>91.35252567675154</v>
      </c>
      <c r="M61" s="219">
        <f t="shared" si="1"/>
        <v>0.31630323165882113</v>
      </c>
      <c r="N61" s="3">
        <f t="shared" si="11"/>
        <v>2429.2111342678063</v>
      </c>
      <c r="O61" s="5"/>
      <c r="R61" s="50"/>
    </row>
    <row r="62" spans="1:18">
      <c r="A62" s="360" t="s">
        <v>362</v>
      </c>
      <c r="B62" s="219">
        <f t="shared" si="2"/>
        <v>232.70969726562501</v>
      </c>
      <c r="C62" s="219">
        <f t="shared" ref="C62:D62" si="20">B80/1024</f>
        <v>2.6634765624999996</v>
      </c>
      <c r="D62" s="219">
        <f t="shared" si="20"/>
        <v>17.431845703124999</v>
      </c>
      <c r="E62" s="219">
        <f t="shared" si="4"/>
        <v>698.67523437499995</v>
      </c>
      <c r="F62" s="219">
        <f t="shared" si="5"/>
        <v>12.410048828124999</v>
      </c>
      <c r="G62" s="219">
        <f t="shared" si="6"/>
        <v>952.70526367187483</v>
      </c>
      <c r="H62" s="219">
        <f t="shared" ref="H62" si="21">P80/1024</f>
        <v>1287.3805273437499</v>
      </c>
      <c r="I62" s="219">
        <f t="shared" si="8"/>
        <v>140.17009765624996</v>
      </c>
      <c r="J62" s="219">
        <f t="shared" si="9"/>
        <v>173.84639648437499</v>
      </c>
      <c r="K62" s="219">
        <f t="shared" ref="K62" si="22">U80/1024</f>
        <v>4.9920605468749999</v>
      </c>
      <c r="L62" s="219">
        <f t="shared" si="1"/>
        <v>104.92124023437498</v>
      </c>
      <c r="M62" s="219">
        <f t="shared" si="1"/>
        <v>1.4294628906250002</v>
      </c>
      <c r="N62" s="3">
        <f t="shared" si="11"/>
        <v>3629.3353515624999</v>
      </c>
      <c r="O62" s="5"/>
      <c r="R62" s="50"/>
    </row>
    <row r="63" spans="1:18">
      <c r="A63" s="55" t="s">
        <v>427</v>
      </c>
      <c r="B63" s="219">
        <f t="shared" si="2"/>
        <v>195.51194335937498</v>
      </c>
      <c r="C63" s="219">
        <f t="shared" ref="C63:D63" si="23">B81/1024</f>
        <v>103.1064453125</v>
      </c>
      <c r="D63" s="219">
        <f t="shared" si="23"/>
        <v>35.759863281250006</v>
      </c>
      <c r="E63" s="219">
        <f t="shared" si="4"/>
        <v>1042.4527050781251</v>
      </c>
      <c r="F63" s="219">
        <f t="shared" si="5"/>
        <v>5.9392285156250004</v>
      </c>
      <c r="G63" s="219">
        <f t="shared" si="6"/>
        <v>1178.546416015625</v>
      </c>
      <c r="H63" s="219">
        <f t="shared" ref="H63:H64" si="24">P81/1024</f>
        <v>1578.392802734375</v>
      </c>
      <c r="I63" s="219">
        <f t="shared" ref="I63:I64" si="25">(Q81+R81+S81)/1024</f>
        <v>185.13568359375</v>
      </c>
      <c r="J63" s="219">
        <f t="shared" si="9"/>
        <v>282.97775390625003</v>
      </c>
      <c r="K63" s="219">
        <f t="shared" ref="K63" si="26">U81/1024</f>
        <v>7.1624218749999997</v>
      </c>
      <c r="L63" s="219">
        <f t="shared" si="1"/>
        <v>111.833515625</v>
      </c>
      <c r="M63" s="219">
        <f t="shared" si="1"/>
        <v>2.8848437499999999</v>
      </c>
      <c r="N63" s="3">
        <f t="shared" si="11"/>
        <v>4729.7036230468748</v>
      </c>
      <c r="O63" s="5"/>
      <c r="R63" s="50"/>
    </row>
    <row r="64" spans="1:18">
      <c r="A64" s="55" t="s">
        <v>489</v>
      </c>
      <c r="B64" s="219">
        <f t="shared" si="2"/>
        <v>643.93322265625011</v>
      </c>
      <c r="C64" s="219">
        <f t="shared" ref="C64:D64" si="27">B82/1024</f>
        <v>188.17906250000001</v>
      </c>
      <c r="D64" s="219">
        <f t="shared" si="27"/>
        <v>37.516135742187501</v>
      </c>
      <c r="E64" s="219">
        <f t="shared" si="4"/>
        <v>1327.66482421875</v>
      </c>
      <c r="F64" s="219">
        <f t="shared" si="5"/>
        <v>7.2834960937500011</v>
      </c>
      <c r="G64" s="219">
        <f t="shared" si="6"/>
        <v>1200.8664941406253</v>
      </c>
      <c r="H64" s="219">
        <f t="shared" si="24"/>
        <v>1289.7931152343751</v>
      </c>
      <c r="I64" s="219">
        <f t="shared" si="25"/>
        <v>168.33932617187497</v>
      </c>
      <c r="J64" s="219">
        <f t="shared" si="9"/>
        <v>370.48637695312499</v>
      </c>
      <c r="K64" s="219">
        <f>U82/1024</f>
        <v>10.159755859375002</v>
      </c>
      <c r="L64" s="219">
        <f t="shared" ref="L64:M64" si="28">V82/1024</f>
        <v>161.62029296874999</v>
      </c>
      <c r="M64" s="219">
        <f t="shared" si="28"/>
        <v>1.470908203125</v>
      </c>
      <c r="N64" s="3">
        <f t="shared" si="11"/>
        <v>5407.3130107421875</v>
      </c>
      <c r="O64" s="5"/>
      <c r="R64" s="50"/>
    </row>
    <row r="65" spans="1:41" s="128" customFormat="1" ht="25.5">
      <c r="A65" s="153" t="s">
        <v>89</v>
      </c>
      <c r="B65" s="165">
        <f>SUM(B52:B64)</f>
        <v>2338.6532825220024</v>
      </c>
      <c r="C65" s="165">
        <f t="shared" ref="C65:N65" si="29">SUM(C52:C64)</f>
        <v>362.68710937499998</v>
      </c>
      <c r="D65" s="165">
        <f t="shared" si="29"/>
        <v>99.908925056727071</v>
      </c>
      <c r="E65" s="165">
        <f t="shared" si="29"/>
        <v>5518.5485554516954</v>
      </c>
      <c r="F65" s="165">
        <f t="shared" si="29"/>
        <v>88.07270680339839</v>
      </c>
      <c r="G65" s="165">
        <f t="shared" si="29"/>
        <v>5829.8156375971612</v>
      </c>
      <c r="H65" s="165">
        <f t="shared" si="29"/>
        <v>6418.9490977050918</v>
      </c>
      <c r="I65" s="165">
        <f t="shared" si="29"/>
        <v>869.39946455963218</v>
      </c>
      <c r="J65" s="165">
        <f t="shared" si="29"/>
        <v>1032.1781644439698</v>
      </c>
      <c r="K65" s="165">
        <f t="shared" si="29"/>
        <v>32.870644452751435</v>
      </c>
      <c r="L65" s="165">
        <f t="shared" si="29"/>
        <v>688.94310184862638</v>
      </c>
      <c r="M65" s="165">
        <f t="shared" si="29"/>
        <v>7.3149751066588209</v>
      </c>
      <c r="N65" s="165">
        <f t="shared" si="29"/>
        <v>23287.341664922715</v>
      </c>
      <c r="O65" s="140"/>
    </row>
    <row r="66" spans="1:41">
      <c r="A66" s="44"/>
      <c r="B66" s="47"/>
      <c r="C66" s="47"/>
      <c r="D66" s="47"/>
      <c r="E66" s="47"/>
      <c r="F66" s="220"/>
      <c r="G66" s="47"/>
      <c r="H66" s="47"/>
      <c r="I66" s="47"/>
      <c r="J66" s="47"/>
      <c r="K66" s="47"/>
      <c r="L66" s="47"/>
      <c r="M66" s="47"/>
      <c r="N66" s="5"/>
    </row>
    <row r="67" spans="1:41" s="76" customFormat="1">
      <c r="A67" s="44"/>
      <c r="B67" s="47"/>
      <c r="C67" s="47"/>
      <c r="D67" s="47"/>
      <c r="E67" s="47"/>
      <c r="F67" s="220"/>
      <c r="G67" s="47"/>
      <c r="H67" s="47"/>
      <c r="I67" s="47"/>
      <c r="J67" s="47"/>
      <c r="K67" s="47"/>
      <c r="L67" s="47"/>
      <c r="M67" s="47"/>
      <c r="N67" s="5"/>
      <c r="O67"/>
      <c r="P67"/>
      <c r="Q67"/>
      <c r="R67"/>
      <c r="S67"/>
      <c r="T67"/>
      <c r="U67"/>
      <c r="V67" s="77"/>
      <c r="W67" s="77"/>
      <c r="X67" s="77"/>
      <c r="Y67" s="77"/>
      <c r="Z67" s="77"/>
      <c r="AA67" s="77"/>
      <c r="AB67" s="77"/>
      <c r="AC67" s="77"/>
      <c r="AD67" s="77"/>
      <c r="AE67" s="77"/>
      <c r="AF67" s="77"/>
      <c r="AG67" s="77"/>
      <c r="AH67" s="77"/>
      <c r="AI67" s="77"/>
      <c r="AJ67" s="77"/>
      <c r="AK67" s="77"/>
      <c r="AL67" s="77"/>
    </row>
    <row r="68" spans="1:41" s="3" customFormat="1" ht="13.5" customHeight="1">
      <c r="A68" t="s">
        <v>64</v>
      </c>
      <c r="B68"/>
      <c r="C68"/>
      <c r="D68"/>
      <c r="E68"/>
      <c r="F68"/>
      <c r="G68"/>
      <c r="H68"/>
      <c r="I68"/>
      <c r="J68"/>
      <c r="K68"/>
      <c r="L68"/>
      <c r="M68"/>
      <c r="N68"/>
      <c r="O68"/>
      <c r="P68"/>
      <c r="Q68"/>
      <c r="R68"/>
      <c r="S68"/>
      <c r="T68"/>
      <c r="U68"/>
      <c r="V68" s="47"/>
      <c r="W68" s="47"/>
      <c r="X68" s="47"/>
      <c r="Y68" s="47"/>
      <c r="Z68" s="47"/>
      <c r="AA68" s="47"/>
      <c r="AB68" s="47"/>
      <c r="AC68" s="47"/>
      <c r="AD68" s="47"/>
      <c r="AE68" s="47"/>
      <c r="AF68" s="47"/>
      <c r="AG68" s="47"/>
      <c r="AH68" s="47"/>
      <c r="AI68" s="47"/>
      <c r="AJ68" s="47"/>
      <c r="AK68" s="47"/>
      <c r="AL68" s="47"/>
    </row>
    <row r="69" spans="1:41" s="165" customFormat="1" ht="25.5">
      <c r="A69" s="328" t="s">
        <v>75</v>
      </c>
      <c r="B69" s="153" t="s">
        <v>73</v>
      </c>
      <c r="C69" s="144" t="s">
        <v>231</v>
      </c>
      <c r="D69" s="153" t="s">
        <v>132</v>
      </c>
      <c r="E69" s="153" t="s">
        <v>217</v>
      </c>
      <c r="F69" s="153" t="s">
        <v>122</v>
      </c>
      <c r="G69" s="153" t="s">
        <v>133</v>
      </c>
      <c r="H69" s="153" t="s">
        <v>492</v>
      </c>
      <c r="I69" s="153" t="s">
        <v>74</v>
      </c>
      <c r="J69" s="321" t="s">
        <v>363</v>
      </c>
      <c r="K69" s="153" t="s">
        <v>99</v>
      </c>
      <c r="L69" s="153" t="s">
        <v>490</v>
      </c>
      <c r="M69" s="153" t="s">
        <v>491</v>
      </c>
      <c r="N69" s="321" t="s">
        <v>364</v>
      </c>
      <c r="O69" s="153" t="s">
        <v>493</v>
      </c>
      <c r="P69" s="321" t="s">
        <v>100</v>
      </c>
      <c r="Q69" s="153" t="s">
        <v>101</v>
      </c>
      <c r="R69" s="153" t="s">
        <v>327</v>
      </c>
      <c r="S69" s="153" t="s">
        <v>168</v>
      </c>
      <c r="T69" s="154" t="s">
        <v>266</v>
      </c>
      <c r="U69" s="153" t="s">
        <v>106</v>
      </c>
      <c r="V69" s="153" t="s">
        <v>161</v>
      </c>
      <c r="W69" s="153" t="s">
        <v>107</v>
      </c>
      <c r="X69" s="327" t="s">
        <v>177</v>
      </c>
      <c r="Y69" s="141"/>
      <c r="Z69" s="141"/>
      <c r="AA69" s="141"/>
      <c r="AB69" s="141"/>
      <c r="AC69" s="141"/>
      <c r="AD69" s="141"/>
      <c r="AE69" s="141"/>
      <c r="AF69" s="141"/>
      <c r="AG69" s="141"/>
      <c r="AH69" s="141"/>
      <c r="AI69" s="141"/>
      <c r="AJ69" s="141"/>
      <c r="AK69" s="141"/>
      <c r="AL69" s="141"/>
      <c r="AM69" s="141"/>
      <c r="AN69" s="141"/>
      <c r="AO69" s="141"/>
    </row>
    <row r="70" spans="1:41" s="3" customFormat="1" ht="13.5" customHeight="1">
      <c r="A70" s="359" t="s">
        <v>232</v>
      </c>
      <c r="B70" s="3">
        <v>5.42</v>
      </c>
      <c r="D70" s="3">
        <v>0</v>
      </c>
      <c r="E70" s="3">
        <v>11781.15</v>
      </c>
      <c r="F70" s="3">
        <v>9712.4599999999991</v>
      </c>
      <c r="G70" s="3">
        <v>647.12</v>
      </c>
      <c r="I70" s="3">
        <v>6468.82</v>
      </c>
      <c r="J70" s="3">
        <v>0.06</v>
      </c>
      <c r="K70" s="3">
        <v>7582.49</v>
      </c>
      <c r="N70" s="3">
        <v>0</v>
      </c>
      <c r="O70" s="3">
        <v>1319.74</v>
      </c>
      <c r="P70" s="3">
        <v>0</v>
      </c>
      <c r="Q70" s="3">
        <v>106.34</v>
      </c>
      <c r="S70" s="3">
        <v>135.31</v>
      </c>
      <c r="U70" s="3">
        <v>10.71</v>
      </c>
      <c r="V70" s="3">
        <v>1897.55</v>
      </c>
      <c r="W70" s="3">
        <v>81.94</v>
      </c>
      <c r="X70" s="3">
        <f t="shared" ref="X70:X82" si="30">SUM(B70:W70)</f>
        <v>39749.109999999993</v>
      </c>
      <c r="Y70" s="47"/>
      <c r="Z70" s="47"/>
      <c r="AA70" s="47"/>
      <c r="AB70" s="47"/>
      <c r="AC70" s="47"/>
      <c r="AD70" s="47"/>
      <c r="AE70" s="47"/>
      <c r="AF70" s="47"/>
      <c r="AG70" s="47"/>
      <c r="AH70" s="47"/>
      <c r="AI70" s="47"/>
      <c r="AJ70" s="47"/>
      <c r="AK70" s="47"/>
      <c r="AL70" s="47"/>
      <c r="AM70" s="47"/>
      <c r="AN70" s="47"/>
      <c r="AO70" s="47"/>
    </row>
    <row r="71" spans="1:41" s="3" customFormat="1" ht="13.5" customHeight="1">
      <c r="A71" s="359" t="s">
        <v>233</v>
      </c>
      <c r="B71" s="3">
        <v>138.93</v>
      </c>
      <c r="D71" s="3">
        <v>0</v>
      </c>
      <c r="E71" s="3">
        <v>37562.67</v>
      </c>
      <c r="F71" s="3">
        <v>8898.2099999999991</v>
      </c>
      <c r="G71" s="3">
        <v>1024.4000000000001</v>
      </c>
      <c r="I71" s="3">
        <v>31111.15</v>
      </c>
      <c r="J71" s="3">
        <v>0</v>
      </c>
      <c r="K71" s="3">
        <v>24331.85</v>
      </c>
      <c r="N71" s="3">
        <v>0</v>
      </c>
      <c r="O71" s="3">
        <v>1999.94</v>
      </c>
      <c r="P71" s="3">
        <v>0</v>
      </c>
      <c r="Q71" s="3">
        <v>247.49</v>
      </c>
      <c r="S71" s="3">
        <v>162.25</v>
      </c>
      <c r="U71" s="3">
        <v>21.35</v>
      </c>
      <c r="V71" s="3">
        <v>2794.77</v>
      </c>
      <c r="W71" s="3">
        <v>120.36</v>
      </c>
      <c r="X71" s="3">
        <f t="shared" si="30"/>
        <v>108413.37000000001</v>
      </c>
      <c r="Y71" s="47"/>
      <c r="Z71" s="47"/>
      <c r="AA71" s="47"/>
      <c r="AB71" s="47"/>
      <c r="AC71" s="47"/>
      <c r="AD71" s="47"/>
      <c r="AE71" s="47"/>
      <c r="AF71" s="47"/>
      <c r="AG71" s="47"/>
      <c r="AH71" s="47"/>
      <c r="AI71" s="47"/>
      <c r="AJ71" s="47"/>
      <c r="AK71" s="47"/>
      <c r="AL71" s="47"/>
      <c r="AM71" s="47"/>
      <c r="AN71" s="47"/>
      <c r="AO71" s="47"/>
    </row>
    <row r="72" spans="1:41" s="3" customFormat="1" ht="13.5" customHeight="1">
      <c r="A72" s="359" t="s">
        <v>234</v>
      </c>
      <c r="B72" s="3">
        <v>49.26</v>
      </c>
      <c r="D72" s="3">
        <v>0</v>
      </c>
      <c r="E72" s="3">
        <v>77417.490000000005</v>
      </c>
      <c r="F72" s="3">
        <v>7546.54</v>
      </c>
      <c r="G72" s="3">
        <v>1276.19</v>
      </c>
      <c r="I72" s="3">
        <v>56951.92</v>
      </c>
      <c r="J72" s="3">
        <v>7082.64</v>
      </c>
      <c r="K72" s="3">
        <v>173069.86</v>
      </c>
      <c r="N72" s="3">
        <v>0</v>
      </c>
      <c r="O72" s="3">
        <v>2357.1799999999998</v>
      </c>
      <c r="P72" s="3">
        <v>0</v>
      </c>
      <c r="Q72" s="3">
        <v>1154.17</v>
      </c>
      <c r="S72" s="3">
        <v>236.63</v>
      </c>
      <c r="U72" s="3">
        <v>478.34</v>
      </c>
      <c r="V72" s="3">
        <v>5038.57</v>
      </c>
      <c r="W72" s="3">
        <v>173.71</v>
      </c>
      <c r="X72" s="3">
        <f t="shared" si="30"/>
        <v>332832.50000000006</v>
      </c>
      <c r="Y72" s="47"/>
      <c r="Z72" s="47"/>
      <c r="AA72" s="47"/>
      <c r="AB72" s="47"/>
      <c r="AC72" s="47"/>
      <c r="AD72" s="47"/>
      <c r="AE72" s="47"/>
      <c r="AF72" s="47"/>
      <c r="AG72" s="47"/>
      <c r="AH72" s="47"/>
      <c r="AI72" s="47"/>
      <c r="AJ72" s="47"/>
      <c r="AK72" s="47"/>
      <c r="AL72" s="47"/>
      <c r="AM72" s="47"/>
      <c r="AN72" s="47"/>
      <c r="AO72" s="47"/>
    </row>
    <row r="73" spans="1:41" s="3" customFormat="1" ht="13.5" customHeight="1">
      <c r="A73" s="359" t="s">
        <v>235</v>
      </c>
      <c r="B73" s="3">
        <v>1392.26</v>
      </c>
      <c r="D73" s="3">
        <v>0</v>
      </c>
      <c r="E73" s="3">
        <v>154749.39000000001</v>
      </c>
      <c r="F73" s="3">
        <v>34706.370000000003</v>
      </c>
      <c r="G73" s="3">
        <v>6642.36</v>
      </c>
      <c r="I73" s="3">
        <v>93618.240000000005</v>
      </c>
      <c r="J73" s="3">
        <v>16868.28</v>
      </c>
      <c r="K73" s="3">
        <v>108357.54</v>
      </c>
      <c r="N73" s="3">
        <v>0</v>
      </c>
      <c r="O73" s="3">
        <v>4727.8</v>
      </c>
      <c r="P73" s="3">
        <v>0</v>
      </c>
      <c r="Q73" s="3">
        <v>3590</v>
      </c>
      <c r="S73" s="3">
        <v>709</v>
      </c>
      <c r="U73" s="3">
        <v>1241.75</v>
      </c>
      <c r="V73" s="3">
        <v>28751.19</v>
      </c>
      <c r="W73" s="3">
        <v>225.3</v>
      </c>
      <c r="X73" s="3">
        <f t="shared" si="30"/>
        <v>455579.48</v>
      </c>
      <c r="Y73" s="47"/>
      <c r="Z73" s="47"/>
      <c r="AA73" s="47"/>
      <c r="AB73" s="47"/>
      <c r="AC73" s="47"/>
      <c r="AD73" s="47"/>
      <c r="AE73" s="47"/>
      <c r="AF73" s="47"/>
      <c r="AG73" s="47"/>
      <c r="AH73" s="47"/>
      <c r="AI73" s="47"/>
      <c r="AJ73" s="47"/>
      <c r="AK73" s="47"/>
      <c r="AL73" s="47"/>
      <c r="AM73" s="47"/>
      <c r="AN73" s="47"/>
      <c r="AO73" s="47"/>
    </row>
    <row r="74" spans="1:41" s="3" customFormat="1" ht="13.5" customHeight="1">
      <c r="A74" s="359" t="s">
        <v>236</v>
      </c>
      <c r="B74" s="3">
        <v>2407.21</v>
      </c>
      <c r="D74" s="3">
        <v>0</v>
      </c>
      <c r="E74" s="3">
        <v>241942.1</v>
      </c>
      <c r="F74" s="3">
        <v>42859.33</v>
      </c>
      <c r="G74" s="3">
        <v>7884.78</v>
      </c>
      <c r="I74" s="3">
        <v>124002.27</v>
      </c>
      <c r="J74" s="3">
        <v>26531.87</v>
      </c>
      <c r="K74" s="3">
        <v>213603.20000000001</v>
      </c>
      <c r="N74" s="3">
        <v>0</v>
      </c>
      <c r="O74" s="3">
        <v>1249.83</v>
      </c>
      <c r="P74" s="3">
        <v>0</v>
      </c>
      <c r="Q74" s="3">
        <v>16002.1</v>
      </c>
      <c r="S74" s="3">
        <v>293.10000000000002</v>
      </c>
      <c r="T74" s="3">
        <v>2965.3515625</v>
      </c>
      <c r="U74" s="3">
        <v>1258.76</v>
      </c>
      <c r="V74" s="3">
        <v>38385.199999999997</v>
      </c>
      <c r="W74" s="3">
        <v>159.52000000000001</v>
      </c>
      <c r="X74" s="3">
        <f t="shared" si="30"/>
        <v>719544.6215624999</v>
      </c>
      <c r="Y74" s="47"/>
      <c r="Z74" s="47"/>
      <c r="AA74" s="47"/>
      <c r="AB74" s="47"/>
      <c r="AC74" s="47"/>
      <c r="AD74" s="47"/>
      <c r="AE74" s="47"/>
      <c r="AF74" s="47"/>
      <c r="AG74" s="47"/>
      <c r="AH74" s="47"/>
      <c r="AI74" s="47"/>
      <c r="AJ74" s="47"/>
      <c r="AK74" s="47"/>
      <c r="AL74" s="47"/>
      <c r="AM74" s="47"/>
      <c r="AN74" s="47"/>
      <c r="AO74" s="47"/>
    </row>
    <row r="75" spans="1:41" s="3" customFormat="1" ht="13.5" customHeight="1">
      <c r="A75" s="359" t="s">
        <v>175</v>
      </c>
      <c r="B75" s="3">
        <v>2369.8000000000002</v>
      </c>
      <c r="D75" s="3">
        <v>0</v>
      </c>
      <c r="E75" s="3">
        <v>307616.55</v>
      </c>
      <c r="F75" s="3">
        <v>62273.75</v>
      </c>
      <c r="G75" s="3">
        <v>7738.11</v>
      </c>
      <c r="I75" s="3">
        <v>108923.66</v>
      </c>
      <c r="J75" s="3">
        <v>21501.53</v>
      </c>
      <c r="K75" s="3">
        <v>229654.86</v>
      </c>
      <c r="N75" s="3">
        <v>0</v>
      </c>
      <c r="O75" s="3">
        <v>0</v>
      </c>
      <c r="P75" s="3">
        <v>0</v>
      </c>
      <c r="Q75" s="3">
        <v>27318.7</v>
      </c>
      <c r="S75" s="3">
        <v>437.26</v>
      </c>
      <c r="T75" s="3">
        <v>8900.791015625</v>
      </c>
      <c r="U75" s="3">
        <v>1943.5</v>
      </c>
      <c r="V75" s="3">
        <v>32125.26</v>
      </c>
      <c r="W75" s="3">
        <v>171.87</v>
      </c>
      <c r="X75" s="3">
        <f t="shared" si="30"/>
        <v>810975.64101562498</v>
      </c>
      <c r="Y75" s="47"/>
      <c r="Z75" s="47"/>
      <c r="AA75" s="47"/>
      <c r="AB75" s="47"/>
      <c r="AC75" s="47"/>
      <c r="AD75" s="47"/>
      <c r="AE75" s="47"/>
      <c r="AF75" s="47"/>
      <c r="AG75" s="47"/>
      <c r="AH75" s="47"/>
      <c r="AI75" s="47"/>
      <c r="AJ75" s="47"/>
      <c r="AK75" s="47"/>
      <c r="AL75" s="47"/>
      <c r="AM75" s="47"/>
      <c r="AN75" s="47"/>
      <c r="AO75" s="47"/>
    </row>
    <row r="76" spans="1:41" s="3" customFormat="1" ht="13.5" customHeight="1">
      <c r="A76" s="359" t="s">
        <v>200</v>
      </c>
      <c r="B76" s="3">
        <v>1926.35</v>
      </c>
      <c r="D76" s="3">
        <v>0</v>
      </c>
      <c r="E76" s="3">
        <v>440519.04</v>
      </c>
      <c r="F76" s="3">
        <v>64610.66</v>
      </c>
      <c r="G76" s="3">
        <v>9322.6299999999992</v>
      </c>
      <c r="I76" s="3">
        <v>163275.13</v>
      </c>
      <c r="J76" s="3">
        <v>46337.47</v>
      </c>
      <c r="K76" s="3">
        <v>336892.09</v>
      </c>
      <c r="N76" s="3">
        <v>0</v>
      </c>
      <c r="O76" s="3">
        <v>0</v>
      </c>
      <c r="P76" s="3">
        <v>18922.59</v>
      </c>
      <c r="Q76" s="3">
        <v>55466.68</v>
      </c>
      <c r="S76" s="3">
        <v>1562.43</v>
      </c>
      <c r="T76" s="3">
        <v>24276.0546875</v>
      </c>
      <c r="U76" s="3">
        <v>970.9</v>
      </c>
      <c r="V76" s="3">
        <v>37422.129999999997</v>
      </c>
      <c r="W76" s="3">
        <v>160.25</v>
      </c>
      <c r="X76" s="3">
        <f t="shared" si="30"/>
        <v>1201664.4046874996</v>
      </c>
      <c r="Y76" s="47"/>
      <c r="Z76" s="47"/>
      <c r="AA76" s="47"/>
      <c r="AB76" s="47"/>
      <c r="AC76" s="47"/>
      <c r="AD76" s="47"/>
      <c r="AE76" s="47"/>
      <c r="AF76" s="47"/>
      <c r="AG76" s="47"/>
      <c r="AH76" s="47"/>
      <c r="AI76" s="47"/>
      <c r="AJ76" s="47"/>
      <c r="AK76" s="47"/>
      <c r="AL76" s="47"/>
      <c r="AM76" s="47"/>
      <c r="AN76" s="47"/>
      <c r="AO76" s="47"/>
    </row>
    <row r="77" spans="1:41" s="3" customFormat="1">
      <c r="A77" s="359" t="s">
        <v>201</v>
      </c>
      <c r="B77" s="3">
        <v>2209.9699999999998</v>
      </c>
      <c r="D77" s="3">
        <v>10070.84</v>
      </c>
      <c r="E77" s="3">
        <v>128370.94</v>
      </c>
      <c r="F77" s="3">
        <v>58831.3</v>
      </c>
      <c r="G77" s="3">
        <v>8201.1299999999992</v>
      </c>
      <c r="I77" s="3">
        <v>166504.39000000001</v>
      </c>
      <c r="J77" s="3">
        <v>64140.800000000003</v>
      </c>
      <c r="K77" s="3">
        <v>441752.05</v>
      </c>
      <c r="N77" s="3">
        <v>0</v>
      </c>
      <c r="O77" s="3">
        <v>0</v>
      </c>
      <c r="P77" s="3">
        <v>577753.49</v>
      </c>
      <c r="Q77" s="3">
        <v>68255.14</v>
      </c>
      <c r="S77" s="3">
        <v>2950.92</v>
      </c>
      <c r="T77" s="3">
        <v>36875.556640625</v>
      </c>
      <c r="U77" s="3">
        <v>1202.8399999999999</v>
      </c>
      <c r="V77" s="3">
        <v>14396.58</v>
      </c>
      <c r="W77" s="3">
        <v>83.67</v>
      </c>
      <c r="X77" s="3">
        <f t="shared" si="30"/>
        <v>1581599.6166406248</v>
      </c>
      <c r="Y77" s="47"/>
      <c r="Z77" s="47"/>
      <c r="AA77" s="47"/>
      <c r="AB77" s="47"/>
      <c r="AC77" s="47"/>
      <c r="AD77" s="47"/>
      <c r="AE77" s="47"/>
      <c r="AF77" s="47"/>
      <c r="AG77" s="47"/>
      <c r="AH77" s="47"/>
      <c r="AI77" s="47"/>
      <c r="AJ77" s="47"/>
      <c r="AK77" s="47"/>
      <c r="AL77" s="47"/>
      <c r="AM77" s="47"/>
      <c r="AN77" s="47"/>
      <c r="AO77" s="47"/>
    </row>
    <row r="78" spans="1:41">
      <c r="A78" s="359" t="s">
        <v>202</v>
      </c>
      <c r="B78" s="3">
        <v>16898.87</v>
      </c>
      <c r="C78" s="3"/>
      <c r="D78" s="3">
        <v>285242.28999999998</v>
      </c>
      <c r="E78" s="3">
        <v>10030.66</v>
      </c>
      <c r="F78" s="3">
        <v>14792.75</v>
      </c>
      <c r="G78" s="3">
        <v>12367.11</v>
      </c>
      <c r="H78" s="3"/>
      <c r="I78" s="3">
        <v>103515.98</v>
      </c>
      <c r="J78" s="3">
        <v>67632.78</v>
      </c>
      <c r="K78" s="3">
        <v>458873.97</v>
      </c>
      <c r="L78" s="3"/>
      <c r="M78" s="3"/>
      <c r="N78" s="3">
        <v>0</v>
      </c>
      <c r="O78" s="3">
        <v>0</v>
      </c>
      <c r="P78" s="3">
        <v>833477.8</v>
      </c>
      <c r="Q78" s="3">
        <v>78733.53</v>
      </c>
      <c r="R78" s="3"/>
      <c r="S78" s="3">
        <v>4535</v>
      </c>
      <c r="T78" s="3">
        <v>61036.396484375007</v>
      </c>
      <c r="U78" s="3">
        <v>753.94</v>
      </c>
      <c r="V78" s="3">
        <v>63665.45</v>
      </c>
      <c r="W78" s="3">
        <v>65.959999999999994</v>
      </c>
      <c r="X78" s="3">
        <f t="shared" si="30"/>
        <v>2011622.4864843749</v>
      </c>
      <c r="Y78" s="12"/>
      <c r="Z78" s="47"/>
      <c r="AA78" s="12"/>
      <c r="AB78" s="12"/>
      <c r="AC78" s="12"/>
      <c r="AD78" s="12"/>
      <c r="AE78" s="12"/>
      <c r="AF78" s="12"/>
      <c r="AG78" s="12"/>
      <c r="AH78" s="12"/>
      <c r="AI78" s="12"/>
      <c r="AJ78" s="12"/>
      <c r="AK78" s="12"/>
      <c r="AL78" s="12"/>
      <c r="AM78" s="12"/>
      <c r="AN78" s="12"/>
      <c r="AO78" s="12"/>
    </row>
    <row r="79" spans="1:41">
      <c r="A79" s="206" t="s">
        <v>278</v>
      </c>
      <c r="B79" s="3">
        <v>42989.77</v>
      </c>
      <c r="C79" s="3">
        <v>9421.9062580885056</v>
      </c>
      <c r="D79" s="3">
        <v>499015.44078253541</v>
      </c>
      <c r="E79" s="3">
        <v>0</v>
      </c>
      <c r="F79" s="3">
        <v>0</v>
      </c>
      <c r="G79" s="3">
        <v>8834.6617666799502</v>
      </c>
      <c r="H79" s="3"/>
      <c r="I79" s="3">
        <v>88017.605987849514</v>
      </c>
      <c r="J79" s="3">
        <v>104409.7853146808</v>
      </c>
      <c r="K79" s="3">
        <v>551575.30902038363</v>
      </c>
      <c r="L79" s="3"/>
      <c r="M79" s="3"/>
      <c r="N79" s="3">
        <v>294.49387910962093</v>
      </c>
      <c r="O79" s="3">
        <v>0</v>
      </c>
      <c r="P79" s="3">
        <v>887549.95605001308</v>
      </c>
      <c r="Q79" s="3">
        <v>117409.10984277978</v>
      </c>
      <c r="R79" s="3"/>
      <c r="S79" s="3">
        <v>5467.301866283633</v>
      </c>
      <c r="T79" s="3">
        <v>75730.31</v>
      </c>
      <c r="U79" s="3">
        <v>2927.6699196174704</v>
      </c>
      <c r="V79" s="3">
        <v>93544.986292993577</v>
      </c>
      <c r="W79" s="3">
        <v>323.89450921863283</v>
      </c>
      <c r="X79" s="3">
        <f t="shared" si="30"/>
        <v>2487512.2014902337</v>
      </c>
      <c r="Y79" s="12"/>
      <c r="Z79" s="47"/>
      <c r="AA79" s="12"/>
      <c r="AB79" s="12"/>
      <c r="AC79" s="12"/>
      <c r="AD79" s="12"/>
      <c r="AE79" s="12"/>
      <c r="AF79" s="12"/>
      <c r="AG79" s="12"/>
      <c r="AH79" s="12"/>
      <c r="AI79" s="12"/>
      <c r="AJ79" s="12"/>
      <c r="AK79" s="12"/>
      <c r="AL79" s="12"/>
      <c r="AM79" s="12"/>
      <c r="AN79" s="12"/>
      <c r="AO79" s="12"/>
    </row>
    <row r="80" spans="1:41">
      <c r="A80" s="360" t="s">
        <v>362</v>
      </c>
      <c r="B80" s="3">
        <v>2727.3999999999996</v>
      </c>
      <c r="C80" s="3">
        <v>17850.21</v>
      </c>
      <c r="D80" s="3">
        <v>715443.44</v>
      </c>
      <c r="E80" s="3"/>
      <c r="F80" s="3"/>
      <c r="G80" s="3">
        <v>12707.89</v>
      </c>
      <c r="H80" s="3"/>
      <c r="I80" s="3">
        <v>145096.23000000001</v>
      </c>
      <c r="J80" s="3">
        <v>93198.5</v>
      </c>
      <c r="K80" s="3">
        <v>974075.54999999981</v>
      </c>
      <c r="L80" s="3"/>
      <c r="M80" s="3"/>
      <c r="N80" s="3">
        <v>1494.64</v>
      </c>
      <c r="O80" s="3"/>
      <c r="P80" s="3">
        <v>1318277.6599999999</v>
      </c>
      <c r="Q80" s="3">
        <v>142732.82999999999</v>
      </c>
      <c r="R80" s="3">
        <v>57.8</v>
      </c>
      <c r="S80" s="3">
        <v>743.55</v>
      </c>
      <c r="T80" s="3">
        <v>178018.71</v>
      </c>
      <c r="U80" s="3">
        <v>5111.87</v>
      </c>
      <c r="V80" s="3">
        <v>107439.34999999998</v>
      </c>
      <c r="W80" s="3">
        <v>1463.7700000000002</v>
      </c>
      <c r="X80" s="3">
        <f t="shared" si="30"/>
        <v>3716439.3999999994</v>
      </c>
      <c r="Y80" s="12"/>
      <c r="Z80" s="47"/>
      <c r="AA80" s="12"/>
      <c r="AB80" s="12"/>
      <c r="AC80" s="12"/>
      <c r="AD80" s="12"/>
      <c r="AE80" s="12"/>
      <c r="AF80" s="12"/>
      <c r="AG80" s="12"/>
      <c r="AH80" s="12"/>
      <c r="AI80" s="12"/>
      <c r="AJ80" s="12"/>
      <c r="AK80" s="12"/>
      <c r="AL80" s="12"/>
      <c r="AM80" s="12"/>
      <c r="AN80" s="12"/>
      <c r="AO80" s="12"/>
    </row>
    <row r="81" spans="1:41">
      <c r="A81" s="55" t="s">
        <v>427</v>
      </c>
      <c r="B81" s="3">
        <v>105581</v>
      </c>
      <c r="C81" s="3">
        <v>36618.100000000006</v>
      </c>
      <c r="D81" s="3">
        <v>1067471.57</v>
      </c>
      <c r="E81" s="3"/>
      <c r="F81" s="3"/>
      <c r="G81" s="3">
        <v>6081.77</v>
      </c>
      <c r="H81" s="3">
        <v>16586.27</v>
      </c>
      <c r="I81" s="3">
        <v>84855.559999999983</v>
      </c>
      <c r="J81" s="3">
        <v>98762.400000000009</v>
      </c>
      <c r="K81" s="3">
        <v>1203155.3900000001</v>
      </c>
      <c r="L81" s="3"/>
      <c r="M81" s="3"/>
      <c r="N81" s="3">
        <v>3676.14</v>
      </c>
      <c r="O81" s="3"/>
      <c r="P81" s="3">
        <v>1616274.23</v>
      </c>
      <c r="Q81" s="3">
        <v>127886.90000000001</v>
      </c>
      <c r="R81" s="3">
        <v>210.13</v>
      </c>
      <c r="S81" s="3">
        <v>61481.91</v>
      </c>
      <c r="T81" s="3">
        <v>289769.22000000003</v>
      </c>
      <c r="U81" s="3">
        <v>7334.32</v>
      </c>
      <c r="V81" s="3">
        <v>114517.52</v>
      </c>
      <c r="W81" s="3">
        <v>2954.08</v>
      </c>
      <c r="X81" s="3">
        <f t="shared" si="30"/>
        <v>4843216.5100000007</v>
      </c>
      <c r="Y81" s="12"/>
      <c r="Z81" s="47"/>
      <c r="AA81" s="12"/>
      <c r="AB81" s="12"/>
      <c r="AC81" s="12"/>
      <c r="AD81" s="12"/>
      <c r="AE81" s="12"/>
      <c r="AF81" s="12"/>
      <c r="AG81" s="12"/>
      <c r="AH81" s="12"/>
      <c r="AI81" s="12"/>
      <c r="AJ81" s="12"/>
      <c r="AK81" s="12"/>
      <c r="AL81" s="12"/>
      <c r="AM81" s="12"/>
      <c r="AN81" s="12"/>
      <c r="AO81" s="12"/>
    </row>
    <row r="82" spans="1:41">
      <c r="A82" s="55" t="s">
        <v>489</v>
      </c>
      <c r="B82" s="3">
        <v>192695.36000000002</v>
      </c>
      <c r="C82" s="3">
        <v>38416.523000000001</v>
      </c>
      <c r="D82" s="3">
        <v>1359528.78</v>
      </c>
      <c r="E82" s="3"/>
      <c r="F82" s="3"/>
      <c r="G82" s="3">
        <v>7458.3000000000011</v>
      </c>
      <c r="H82" s="3">
        <v>16021.329999999994</v>
      </c>
      <c r="I82" s="3">
        <v>99953.09</v>
      </c>
      <c r="J82" s="3">
        <v>543413.20000000007</v>
      </c>
      <c r="K82" s="3">
        <v>1214622.5500000003</v>
      </c>
      <c r="L82" s="3">
        <v>8943.7099999999991</v>
      </c>
      <c r="M82" s="3">
        <v>478.26</v>
      </c>
      <c r="N82" s="3">
        <v>5642.7699999999995</v>
      </c>
      <c r="O82" s="3"/>
      <c r="P82" s="3">
        <v>1320748.1500000001</v>
      </c>
      <c r="Q82" s="3">
        <v>140730.78999999998</v>
      </c>
      <c r="R82" s="3">
        <v>271.55999999999995</v>
      </c>
      <c r="S82" s="3">
        <v>31377.119999999995</v>
      </c>
      <c r="T82" s="3">
        <v>379378.05</v>
      </c>
      <c r="U82" s="3">
        <v>10403.590000000002</v>
      </c>
      <c r="V82" s="3">
        <v>165499.18</v>
      </c>
      <c r="W82" s="3">
        <v>1506.21</v>
      </c>
      <c r="X82" s="3">
        <f t="shared" si="30"/>
        <v>5537088.523</v>
      </c>
      <c r="Y82" s="12"/>
      <c r="Z82" s="47"/>
      <c r="AA82" s="12"/>
      <c r="AB82" s="12"/>
      <c r="AC82" s="12"/>
      <c r="AD82" s="12"/>
      <c r="AE82" s="12"/>
      <c r="AF82" s="12"/>
      <c r="AG82" s="12"/>
      <c r="AH82" s="12"/>
      <c r="AI82" s="12"/>
      <c r="AJ82" s="12"/>
      <c r="AK82" s="12"/>
      <c r="AL82" s="12"/>
      <c r="AM82" s="12"/>
      <c r="AN82" s="12"/>
      <c r="AO82" s="12"/>
    </row>
    <row r="83" spans="1:41" s="128" customFormat="1">
      <c r="A83" s="327" t="s">
        <v>214</v>
      </c>
      <c r="B83" s="165">
        <f t="shared" ref="B83:W83" si="31">SUM(B70:B82)</f>
        <v>371391.6</v>
      </c>
      <c r="C83" s="165">
        <f t="shared" si="31"/>
        <v>102306.73925808852</v>
      </c>
      <c r="D83" s="165">
        <f t="shared" si="31"/>
        <v>3936772.3607825357</v>
      </c>
      <c r="E83" s="165">
        <f t="shared" si="31"/>
        <v>1409989.99</v>
      </c>
      <c r="F83" s="165">
        <f t="shared" si="31"/>
        <v>304231.37</v>
      </c>
      <c r="G83" s="165">
        <f t="shared" si="31"/>
        <v>90186.451766679951</v>
      </c>
      <c r="H83" s="165">
        <f t="shared" si="31"/>
        <v>32607.599999999995</v>
      </c>
      <c r="I83" s="165">
        <f t="shared" si="31"/>
        <v>1272294.0459878498</v>
      </c>
      <c r="J83" s="165">
        <f t="shared" si="31"/>
        <v>1089879.3153146808</v>
      </c>
      <c r="K83" s="165">
        <f t="shared" si="31"/>
        <v>5937546.7090203837</v>
      </c>
      <c r="L83" s="165">
        <f t="shared" si="31"/>
        <v>8943.7099999999991</v>
      </c>
      <c r="M83" s="165">
        <f t="shared" si="31"/>
        <v>478.26</v>
      </c>
      <c r="N83" s="165">
        <f t="shared" si="31"/>
        <v>11108.04387910962</v>
      </c>
      <c r="O83" s="165">
        <f t="shared" si="31"/>
        <v>11654.49</v>
      </c>
      <c r="P83" s="165">
        <f t="shared" si="31"/>
        <v>6573003.876050014</v>
      </c>
      <c r="Q83" s="165">
        <f t="shared" si="31"/>
        <v>779633.77984277974</v>
      </c>
      <c r="R83" s="165">
        <f t="shared" si="31"/>
        <v>539.49</v>
      </c>
      <c r="S83" s="165">
        <f t="shared" si="31"/>
        <v>110091.78186628364</v>
      </c>
      <c r="T83" s="165">
        <f t="shared" si="31"/>
        <v>1056950.440390625</v>
      </c>
      <c r="U83" s="165">
        <f t="shared" si="31"/>
        <v>33659.539919617469</v>
      </c>
      <c r="V83" s="165">
        <f t="shared" si="31"/>
        <v>705477.73629299342</v>
      </c>
      <c r="W83" s="165">
        <f t="shared" si="31"/>
        <v>7490.5345092186326</v>
      </c>
      <c r="X83" s="165">
        <f>SUM(X70:X82)</f>
        <v>23846237.86488086</v>
      </c>
      <c r="Y83" s="134"/>
      <c r="Z83" s="134"/>
      <c r="AA83" s="134"/>
      <c r="AB83" s="134"/>
      <c r="AC83" s="134"/>
      <c r="AD83" s="134"/>
      <c r="AE83" s="134"/>
      <c r="AF83" s="134"/>
      <c r="AG83" s="134"/>
      <c r="AH83" s="134"/>
      <c r="AI83" s="134"/>
      <c r="AJ83" s="134"/>
      <c r="AK83" s="134"/>
      <c r="AL83" s="134"/>
      <c r="AM83" s="134"/>
      <c r="AN83" s="134"/>
      <c r="AO83" s="134"/>
    </row>
    <row r="84" spans="1:41">
      <c r="A84" s="12"/>
      <c r="B84" s="12"/>
      <c r="C84" s="209"/>
      <c r="D84" s="12"/>
      <c r="E84" s="12"/>
      <c r="F84" s="12"/>
      <c r="G84" s="12"/>
      <c r="H84" s="12"/>
      <c r="I84" s="12"/>
      <c r="J84" s="12"/>
      <c r="K84" s="12"/>
      <c r="L84" s="12"/>
      <c r="M84" s="12"/>
      <c r="N84" s="12"/>
      <c r="O84" s="12"/>
      <c r="P84" s="12"/>
      <c r="Q84" s="12"/>
      <c r="R84" s="12"/>
      <c r="S84" s="12"/>
      <c r="T84" s="12"/>
      <c r="U84" s="12"/>
    </row>
    <row r="85" spans="1:41">
      <c r="A85" s="21" t="s">
        <v>554</v>
      </c>
      <c r="Q85" s="12"/>
      <c r="R85" s="12"/>
      <c r="S85" s="12"/>
      <c r="T85" s="12"/>
      <c r="U85" s="12"/>
    </row>
  </sheetData>
  <mergeCells count="1">
    <mergeCell ref="A1:O1"/>
  </mergeCells>
  <phoneticPr fontId="2" type="noConversion"/>
  <pageMargins left="0.75" right="0.75" top="1" bottom="1" header="0.5" footer="0.5"/>
  <pageSetup scale="75" orientation="landscape" horizontalDpi="4294967292" verticalDpi="4294967292" r:id="rId1"/>
  <headerFooter alignWithMargins="0">
    <oddHeader>&amp;R&amp;F
&amp;A</oddHeader>
    <oddFooter>&amp;RFebruary 2013</oddFooter>
  </headerFooter>
  <rowBreaks count="1" manualBreakCount="1">
    <brk id="26" max="16383" man="1"/>
  </rowBreaks>
  <drawing r:id="rId2"/>
</worksheet>
</file>

<file path=xl/worksheets/sheet25.xml><?xml version="1.0" encoding="utf-8"?>
<worksheet xmlns="http://schemas.openxmlformats.org/spreadsheetml/2006/main" xmlns:r="http://schemas.openxmlformats.org/officeDocument/2006/relationships">
  <sheetPr codeName="Sheet20"/>
  <dimension ref="A1:AA185"/>
  <sheetViews>
    <sheetView zoomScaleNormal="100" workbookViewId="0">
      <selection activeCell="A29" sqref="A29:A30"/>
    </sheetView>
  </sheetViews>
  <sheetFormatPr defaultColWidth="10.85546875" defaultRowHeight="12.75"/>
  <cols>
    <col min="1" max="1" width="7.7109375" style="109" customWidth="1"/>
    <col min="2" max="2" width="18.85546875" style="109" customWidth="1"/>
    <col min="3" max="3" width="71.5703125" style="109" customWidth="1"/>
    <col min="4" max="4" width="11.140625" style="6" customWidth="1"/>
    <col min="5" max="5" width="9.85546875" style="106" customWidth="1"/>
    <col min="6" max="6" width="4" style="106" customWidth="1"/>
    <col min="7" max="7" width="12.85546875" style="109" customWidth="1"/>
    <col min="8" max="8" width="18" style="109" customWidth="1"/>
    <col min="9" max="10" width="9.85546875" style="106" customWidth="1"/>
    <col min="11" max="16384" width="10.85546875" style="106"/>
  </cols>
  <sheetData>
    <row r="1" spans="1:8" ht="15">
      <c r="A1" s="573" t="s">
        <v>280</v>
      </c>
      <c r="B1" s="573"/>
      <c r="C1" s="573"/>
      <c r="D1" s="573"/>
      <c r="E1" s="573"/>
    </row>
    <row r="2" spans="1:8">
      <c r="A2" s="366" t="s">
        <v>404</v>
      </c>
      <c r="B2" s="37" t="s">
        <v>281</v>
      </c>
      <c r="C2" s="37" t="s">
        <v>243</v>
      </c>
      <c r="D2" s="206" t="s">
        <v>282</v>
      </c>
      <c r="E2" s="221" t="s">
        <v>283</v>
      </c>
    </row>
    <row r="3" spans="1:8">
      <c r="A3" s="206">
        <v>1</v>
      </c>
      <c r="B3" s="213" t="s">
        <v>48</v>
      </c>
      <c r="C3" s="222" t="s">
        <v>263</v>
      </c>
      <c r="D3" s="3">
        <v>93034.89</v>
      </c>
      <c r="E3" s="56">
        <v>483920</v>
      </c>
      <c r="G3" s="106"/>
      <c r="H3" s="106"/>
    </row>
    <row r="4" spans="1:8">
      <c r="A4" s="206">
        <v>2</v>
      </c>
      <c r="B4" s="213" t="s">
        <v>7</v>
      </c>
      <c r="C4" s="222" t="s">
        <v>260</v>
      </c>
      <c r="D4" s="3">
        <v>84600.44</v>
      </c>
      <c r="E4" s="56">
        <v>1094519</v>
      </c>
      <c r="G4" s="106"/>
      <c r="H4" s="106"/>
    </row>
    <row r="5" spans="1:8">
      <c r="A5" s="206">
        <v>3</v>
      </c>
      <c r="B5" s="213" t="s">
        <v>10</v>
      </c>
      <c r="C5" s="222" t="s">
        <v>264</v>
      </c>
      <c r="D5" s="3">
        <v>79064.38</v>
      </c>
      <c r="E5" s="56">
        <v>495140</v>
      </c>
      <c r="G5" s="106"/>
      <c r="H5" s="106"/>
    </row>
    <row r="6" spans="1:8">
      <c r="A6" s="207">
        <v>4</v>
      </c>
      <c r="B6" s="213" t="s">
        <v>15</v>
      </c>
      <c r="C6" s="222" t="s">
        <v>253</v>
      </c>
      <c r="D6" s="3">
        <v>62641.21</v>
      </c>
      <c r="E6" s="56">
        <v>510833</v>
      </c>
      <c r="G6" s="106"/>
      <c r="H6" s="106"/>
    </row>
    <row r="7" spans="1:8">
      <c r="A7" s="207">
        <v>5</v>
      </c>
      <c r="B7" s="213" t="s">
        <v>47</v>
      </c>
      <c r="C7" s="222" t="s">
        <v>254</v>
      </c>
      <c r="D7" s="3">
        <v>51678.06</v>
      </c>
      <c r="E7" s="56">
        <v>810148</v>
      </c>
      <c r="G7" s="106"/>
      <c r="H7" s="106"/>
    </row>
    <row r="8" spans="1:8">
      <c r="A8" s="207">
        <v>6</v>
      </c>
      <c r="B8" s="213" t="s">
        <v>12</v>
      </c>
      <c r="C8" s="222" t="s">
        <v>264</v>
      </c>
      <c r="D8" s="3">
        <v>46233.52</v>
      </c>
      <c r="E8" s="56">
        <v>292049</v>
      </c>
      <c r="G8" s="106"/>
      <c r="H8" s="106"/>
    </row>
    <row r="9" spans="1:8">
      <c r="A9" s="207">
        <v>7</v>
      </c>
      <c r="B9" s="213" t="s">
        <v>11</v>
      </c>
      <c r="C9" s="222" t="s">
        <v>265</v>
      </c>
      <c r="D9" s="3">
        <v>45930.94</v>
      </c>
      <c r="E9" s="56">
        <v>755558</v>
      </c>
      <c r="G9" s="106"/>
      <c r="H9" s="106"/>
    </row>
    <row r="10" spans="1:8">
      <c r="A10" s="207">
        <v>8</v>
      </c>
      <c r="B10" s="213" t="s">
        <v>16</v>
      </c>
      <c r="C10" s="222" t="s">
        <v>239</v>
      </c>
      <c r="D10" s="3">
        <v>45624.18</v>
      </c>
      <c r="E10" s="56">
        <v>1729248</v>
      </c>
      <c r="G10" s="106"/>
      <c r="H10" s="106"/>
    </row>
    <row r="11" spans="1:8">
      <c r="A11" s="207">
        <v>9</v>
      </c>
      <c r="B11" s="213" t="s">
        <v>17</v>
      </c>
      <c r="C11" s="112" t="s">
        <v>284</v>
      </c>
      <c r="D11" s="3">
        <v>45578.47</v>
      </c>
      <c r="E11" s="56">
        <v>5414685</v>
      </c>
      <c r="G11" s="106"/>
      <c r="H11" s="106"/>
    </row>
    <row r="12" spans="1:8">
      <c r="A12" s="207">
        <v>10</v>
      </c>
      <c r="B12" s="213" t="s">
        <v>18</v>
      </c>
      <c r="C12" s="112" t="s">
        <v>255</v>
      </c>
      <c r="D12" s="3">
        <v>43639.45</v>
      </c>
      <c r="E12" s="56">
        <v>519463</v>
      </c>
      <c r="G12" s="106"/>
      <c r="H12" s="106"/>
    </row>
    <row r="14" spans="1:8" ht="15">
      <c r="A14" s="573" t="s">
        <v>252</v>
      </c>
      <c r="B14" s="573"/>
      <c r="C14" s="573"/>
      <c r="D14" s="573"/>
      <c r="E14" s="573"/>
      <c r="G14" s="106"/>
      <c r="H14" s="106"/>
    </row>
    <row r="15" spans="1:8" ht="12" customHeight="1">
      <c r="A15" s="366" t="s">
        <v>404</v>
      </c>
      <c r="B15" s="37" t="s">
        <v>281</v>
      </c>
      <c r="C15" s="37" t="s">
        <v>243</v>
      </c>
      <c r="D15" s="206" t="s">
        <v>282</v>
      </c>
      <c r="E15" s="221" t="s">
        <v>283</v>
      </c>
      <c r="G15" s="106"/>
      <c r="H15" s="106"/>
    </row>
    <row r="16" spans="1:8" ht="12" customHeight="1">
      <c r="A16" s="206">
        <v>1</v>
      </c>
      <c r="B16" s="213" t="s">
        <v>7</v>
      </c>
      <c r="C16" s="223" t="s">
        <v>260</v>
      </c>
      <c r="D16" s="219">
        <v>124618.63</v>
      </c>
      <c r="E16" s="218">
        <v>2771007</v>
      </c>
      <c r="G16" s="106"/>
      <c r="H16" s="106"/>
    </row>
    <row r="17" spans="1:8" ht="12" customHeight="1">
      <c r="A17" s="206">
        <v>2</v>
      </c>
      <c r="B17" s="213" t="s">
        <v>8</v>
      </c>
      <c r="C17" s="224" t="s">
        <v>261</v>
      </c>
      <c r="D17" s="219">
        <v>111146.03</v>
      </c>
      <c r="E17" s="218">
        <v>2903073</v>
      </c>
      <c r="G17" s="106"/>
      <c r="H17" s="106"/>
    </row>
    <row r="18" spans="1:8" ht="12" customHeight="1">
      <c r="A18" s="206">
        <v>3</v>
      </c>
      <c r="B18" s="213" t="s">
        <v>9</v>
      </c>
      <c r="C18" s="223" t="s">
        <v>262</v>
      </c>
      <c r="D18" s="219">
        <v>102767.58</v>
      </c>
      <c r="E18" s="218">
        <v>722931</v>
      </c>
      <c r="G18" s="106"/>
      <c r="H18" s="106"/>
    </row>
    <row r="19" spans="1:8" ht="12" customHeight="1">
      <c r="A19" s="207">
        <v>4</v>
      </c>
      <c r="B19" s="213" t="s">
        <v>48</v>
      </c>
      <c r="C19" s="223" t="s">
        <v>263</v>
      </c>
      <c r="D19" s="219">
        <v>93648.47</v>
      </c>
      <c r="E19" s="218">
        <v>976410</v>
      </c>
      <c r="G19" s="106"/>
      <c r="H19" s="106"/>
    </row>
    <row r="20" spans="1:8" ht="12" customHeight="1">
      <c r="A20" s="207">
        <v>5</v>
      </c>
      <c r="B20" s="213" t="s">
        <v>10</v>
      </c>
      <c r="C20" s="223" t="s">
        <v>264</v>
      </c>
      <c r="D20" s="219">
        <v>86588.36</v>
      </c>
      <c r="E20" s="218">
        <v>571815</v>
      </c>
      <c r="G20" s="106"/>
      <c r="H20" s="106"/>
    </row>
    <row r="21" spans="1:8" ht="12" customHeight="1">
      <c r="A21" s="207">
        <v>6</v>
      </c>
      <c r="B21" s="213" t="s">
        <v>11</v>
      </c>
      <c r="C21" s="223" t="s">
        <v>265</v>
      </c>
      <c r="D21" s="219">
        <v>82150.44</v>
      </c>
      <c r="E21" s="218">
        <v>2361609</v>
      </c>
      <c r="G21" s="106"/>
      <c r="H21" s="106"/>
    </row>
    <row r="22" spans="1:8" ht="12" customHeight="1">
      <c r="A22" s="207">
        <v>7</v>
      </c>
      <c r="B22" s="213" t="s">
        <v>12</v>
      </c>
      <c r="C22" s="223" t="s">
        <v>285</v>
      </c>
      <c r="D22" s="219">
        <v>60130.46</v>
      </c>
      <c r="E22" s="218">
        <v>364638</v>
      </c>
      <c r="G22" s="106"/>
      <c r="H22" s="106"/>
    </row>
    <row r="23" spans="1:8" ht="12" customHeight="1">
      <c r="A23" s="207">
        <v>8</v>
      </c>
      <c r="B23" s="213" t="s">
        <v>13</v>
      </c>
      <c r="C23" s="223" t="s">
        <v>239</v>
      </c>
      <c r="D23" s="219">
        <v>49630.35</v>
      </c>
      <c r="E23" s="218">
        <v>1937871</v>
      </c>
      <c r="G23" s="106"/>
      <c r="H23" s="106"/>
    </row>
    <row r="24" spans="1:8" ht="12" customHeight="1">
      <c r="A24" s="207">
        <v>9</v>
      </c>
      <c r="B24" s="213" t="s">
        <v>47</v>
      </c>
      <c r="C24" s="223" t="s">
        <v>240</v>
      </c>
      <c r="D24" s="219">
        <v>46681.83</v>
      </c>
      <c r="E24" s="218">
        <v>1287054</v>
      </c>
      <c r="G24" s="106"/>
      <c r="H24" s="106"/>
    </row>
    <row r="25" spans="1:8" ht="12" customHeight="1">
      <c r="A25" s="207">
        <v>10</v>
      </c>
      <c r="B25" s="213" t="s">
        <v>46</v>
      </c>
      <c r="C25" s="224" t="s">
        <v>241</v>
      </c>
      <c r="D25" s="219">
        <v>45379.45</v>
      </c>
      <c r="E25" s="218">
        <v>1050686</v>
      </c>
      <c r="G25" s="106"/>
      <c r="H25" s="106"/>
    </row>
    <row r="26" spans="1:8">
      <c r="A26"/>
      <c r="B26"/>
      <c r="C26"/>
      <c r="D26"/>
      <c r="E26" s="6"/>
      <c r="G26" s="106"/>
      <c r="H26" s="106"/>
    </row>
    <row r="27" spans="1:8" ht="15">
      <c r="A27" s="574" t="s">
        <v>286</v>
      </c>
      <c r="B27" s="571"/>
      <c r="C27" s="571"/>
      <c r="D27" s="571"/>
      <c r="E27" s="572"/>
      <c r="G27" s="106"/>
      <c r="H27" s="106"/>
    </row>
    <row r="28" spans="1:8">
      <c r="A28" s="366" t="s">
        <v>404</v>
      </c>
      <c r="B28" s="206" t="s">
        <v>125</v>
      </c>
      <c r="C28" s="206" t="s">
        <v>287</v>
      </c>
      <c r="D28" s="206" t="s">
        <v>72</v>
      </c>
      <c r="E28" s="221" t="s">
        <v>205</v>
      </c>
      <c r="G28" s="106"/>
      <c r="H28" s="106"/>
    </row>
    <row r="29" spans="1:8">
      <c r="A29" s="206">
        <v>1</v>
      </c>
      <c r="B29" s="213" t="s">
        <v>8</v>
      </c>
      <c r="C29" s="224" t="s">
        <v>261</v>
      </c>
      <c r="D29" s="219">
        <v>196138.506714508</v>
      </c>
      <c r="E29" s="218">
        <v>4372203</v>
      </c>
      <c r="G29" s="106"/>
      <c r="H29" s="106"/>
    </row>
    <row r="30" spans="1:8">
      <c r="A30" s="206">
        <v>2</v>
      </c>
      <c r="B30" s="213" t="s">
        <v>7</v>
      </c>
      <c r="C30" s="224" t="s">
        <v>260</v>
      </c>
      <c r="D30" s="219">
        <v>165987.98944526899</v>
      </c>
      <c r="E30" s="218">
        <v>2740625</v>
      </c>
      <c r="G30" s="106"/>
      <c r="H30" s="106"/>
    </row>
    <row r="31" spans="1:8">
      <c r="A31" s="206">
        <v>3</v>
      </c>
      <c r="B31" s="213" t="s">
        <v>11</v>
      </c>
      <c r="C31" s="224" t="s">
        <v>265</v>
      </c>
      <c r="D31" s="219">
        <v>129814.394872499</v>
      </c>
      <c r="E31" s="218">
        <v>1505551</v>
      </c>
      <c r="G31" s="106"/>
      <c r="H31" s="106"/>
    </row>
    <row r="32" spans="1:8">
      <c r="A32" s="207">
        <v>4</v>
      </c>
      <c r="B32" s="213" t="s">
        <v>267</v>
      </c>
      <c r="C32" s="223" t="s">
        <v>268</v>
      </c>
      <c r="D32" s="219">
        <v>92435.132680815601</v>
      </c>
      <c r="E32" s="218">
        <v>1016617</v>
      </c>
      <c r="G32" s="106"/>
      <c r="H32" s="106"/>
    </row>
    <row r="33" spans="1:8">
      <c r="A33" s="207">
        <v>5</v>
      </c>
      <c r="B33" s="213" t="s">
        <v>46</v>
      </c>
      <c r="C33" s="223" t="s">
        <v>269</v>
      </c>
      <c r="D33" s="219">
        <v>76969.066405799196</v>
      </c>
      <c r="E33" s="218">
        <v>1271568</v>
      </c>
      <c r="G33" s="106"/>
      <c r="H33" s="106"/>
    </row>
    <row r="34" spans="1:8">
      <c r="A34" s="207">
        <v>6</v>
      </c>
      <c r="B34" s="213" t="s">
        <v>10</v>
      </c>
      <c r="C34" s="223" t="s">
        <v>264</v>
      </c>
      <c r="D34" s="219">
        <v>76395.475724142001</v>
      </c>
      <c r="E34" s="218">
        <v>520382</v>
      </c>
      <c r="G34" s="106"/>
      <c r="H34" s="106"/>
    </row>
    <row r="35" spans="1:8">
      <c r="A35" s="207">
        <v>7</v>
      </c>
      <c r="B35" s="213" t="s">
        <v>48</v>
      </c>
      <c r="C35" s="223" t="s">
        <v>263</v>
      </c>
      <c r="D35" s="219">
        <v>73551.466931229399</v>
      </c>
      <c r="E35" s="218">
        <v>5151841</v>
      </c>
      <c r="G35" s="106"/>
      <c r="H35" s="106"/>
    </row>
    <row r="36" spans="1:8">
      <c r="A36" s="207">
        <v>8</v>
      </c>
      <c r="B36" s="213" t="s">
        <v>270</v>
      </c>
      <c r="C36" s="223" t="s">
        <v>253</v>
      </c>
      <c r="D36" s="219">
        <v>70918.780934014299</v>
      </c>
      <c r="E36" s="218">
        <v>776452</v>
      </c>
      <c r="G36" s="106"/>
      <c r="H36" s="106"/>
    </row>
    <row r="37" spans="1:8">
      <c r="A37" s="207">
        <v>9</v>
      </c>
      <c r="B37" s="213" t="s">
        <v>13</v>
      </c>
      <c r="C37" s="223" t="s">
        <v>239</v>
      </c>
      <c r="D37" s="219">
        <v>70132.051120114498</v>
      </c>
      <c r="E37" s="218">
        <v>2799820</v>
      </c>
      <c r="G37" s="106"/>
      <c r="H37" s="106"/>
    </row>
    <row r="38" spans="1:8">
      <c r="A38" s="207">
        <v>10</v>
      </c>
      <c r="B38" s="213" t="s">
        <v>9</v>
      </c>
      <c r="C38" s="223" t="s">
        <v>262</v>
      </c>
      <c r="D38" s="219">
        <v>69015.678275994898</v>
      </c>
      <c r="E38" s="218">
        <v>503350</v>
      </c>
      <c r="G38" s="106"/>
      <c r="H38" s="106"/>
    </row>
    <row r="39" spans="1:8">
      <c r="A39"/>
      <c r="B39"/>
      <c r="C39" s="225"/>
      <c r="D39"/>
      <c r="E39" s="6"/>
      <c r="G39" s="106"/>
      <c r="H39" s="106"/>
    </row>
    <row r="40" spans="1:8" ht="15">
      <c r="A40" s="570" t="s">
        <v>365</v>
      </c>
      <c r="B40" s="571"/>
      <c r="C40" s="571"/>
      <c r="D40" s="571"/>
      <c r="E40" s="572"/>
      <c r="G40" s="106"/>
      <c r="H40" s="106"/>
    </row>
    <row r="41" spans="1:8">
      <c r="A41" s="366" t="s">
        <v>404</v>
      </c>
      <c r="B41" s="206" t="s">
        <v>125</v>
      </c>
      <c r="C41" s="206" t="s">
        <v>287</v>
      </c>
      <c r="D41" s="206" t="s">
        <v>72</v>
      </c>
      <c r="E41" s="221" t="s">
        <v>205</v>
      </c>
      <c r="G41" s="106"/>
      <c r="H41" s="106"/>
    </row>
    <row r="42" spans="1:8">
      <c r="A42" s="206">
        <v>1</v>
      </c>
      <c r="B42" s="213" t="s">
        <v>267</v>
      </c>
      <c r="C42" s="224" t="s">
        <v>268</v>
      </c>
      <c r="D42" s="219">
        <v>226826.39</v>
      </c>
      <c r="E42" s="218">
        <v>2850783</v>
      </c>
      <c r="G42" s="106"/>
      <c r="H42" s="106"/>
    </row>
    <row r="43" spans="1:8">
      <c r="A43" s="206">
        <v>2</v>
      </c>
      <c r="B43" s="213" t="s">
        <v>7</v>
      </c>
      <c r="C43" s="224" t="s">
        <v>352</v>
      </c>
      <c r="D43" s="219">
        <v>210100.01</v>
      </c>
      <c r="E43" s="218">
        <v>2378453</v>
      </c>
      <c r="G43" s="106"/>
      <c r="H43" s="106"/>
    </row>
    <row r="44" spans="1:8">
      <c r="A44" s="206">
        <v>3</v>
      </c>
      <c r="B44" s="213" t="s">
        <v>13</v>
      </c>
      <c r="C44" s="224" t="s">
        <v>353</v>
      </c>
      <c r="D44" s="219">
        <v>158329.60000000001</v>
      </c>
      <c r="E44" s="218">
        <v>6432178</v>
      </c>
      <c r="G44" s="106"/>
      <c r="H44" s="106"/>
    </row>
    <row r="45" spans="1:8">
      <c r="A45" s="207">
        <v>4</v>
      </c>
      <c r="B45" s="213" t="s">
        <v>11</v>
      </c>
      <c r="C45" s="223" t="s">
        <v>354</v>
      </c>
      <c r="D45" s="219">
        <v>156542.44</v>
      </c>
      <c r="E45" s="218">
        <v>1707672</v>
      </c>
      <c r="G45" s="106"/>
      <c r="H45" s="106"/>
    </row>
    <row r="46" spans="1:8">
      <c r="A46" s="207">
        <v>5</v>
      </c>
      <c r="B46" s="213" t="s">
        <v>8</v>
      </c>
      <c r="C46" s="223" t="s">
        <v>345</v>
      </c>
      <c r="D46" s="219">
        <v>141685.42000000001</v>
      </c>
      <c r="E46" s="218">
        <v>9320890</v>
      </c>
      <c r="G46" s="106"/>
      <c r="H46" s="106"/>
    </row>
    <row r="47" spans="1:8">
      <c r="A47" s="207">
        <v>6</v>
      </c>
      <c r="B47" s="213" t="s">
        <v>346</v>
      </c>
      <c r="C47" s="223" t="s">
        <v>347</v>
      </c>
      <c r="D47" s="219">
        <v>126802.22</v>
      </c>
      <c r="E47" s="218">
        <v>1629756</v>
      </c>
      <c r="G47" s="106"/>
      <c r="H47" s="106"/>
    </row>
    <row r="48" spans="1:8">
      <c r="A48" s="207">
        <v>7</v>
      </c>
      <c r="B48" s="213" t="s">
        <v>16</v>
      </c>
      <c r="C48" s="223" t="s">
        <v>355</v>
      </c>
      <c r="D48" s="219">
        <v>122261.48</v>
      </c>
      <c r="E48" s="218">
        <v>4865754</v>
      </c>
      <c r="G48" s="106"/>
      <c r="H48" s="106"/>
    </row>
    <row r="49" spans="1:8">
      <c r="A49" s="207">
        <v>8</v>
      </c>
      <c r="B49" s="213" t="s">
        <v>48</v>
      </c>
      <c r="C49" s="223" t="s">
        <v>348</v>
      </c>
      <c r="D49" s="219">
        <v>114249.9</v>
      </c>
      <c r="E49" s="218">
        <v>816726</v>
      </c>
      <c r="G49" s="106"/>
      <c r="H49" s="106"/>
    </row>
    <row r="50" spans="1:8">
      <c r="A50" s="207">
        <v>9</v>
      </c>
      <c r="B50" s="213" t="s">
        <v>270</v>
      </c>
      <c r="C50" s="223" t="s">
        <v>253</v>
      </c>
      <c r="D50" s="219">
        <v>100876.07</v>
      </c>
      <c r="E50" s="218">
        <v>1252625</v>
      </c>
      <c r="G50" s="106"/>
      <c r="H50" s="106"/>
    </row>
    <row r="51" spans="1:8">
      <c r="A51" s="207">
        <v>10</v>
      </c>
      <c r="B51" s="213" t="s">
        <v>9</v>
      </c>
      <c r="C51" s="223" t="s">
        <v>356</v>
      </c>
      <c r="D51" s="219">
        <v>86922.21</v>
      </c>
      <c r="E51" s="218">
        <v>675024</v>
      </c>
      <c r="G51" s="106"/>
      <c r="H51" s="106"/>
    </row>
    <row r="52" spans="1:8">
      <c r="A52"/>
      <c r="B52"/>
      <c r="C52" s="225"/>
      <c r="D52"/>
      <c r="E52" s="6"/>
      <c r="G52" s="106"/>
      <c r="H52" s="106"/>
    </row>
    <row r="53" spans="1:8" ht="15">
      <c r="A53" s="570" t="s">
        <v>429</v>
      </c>
      <c r="B53" s="571"/>
      <c r="C53" s="571"/>
      <c r="D53" s="571"/>
      <c r="E53" s="572"/>
      <c r="G53" s="106"/>
      <c r="H53" s="106"/>
    </row>
    <row r="54" spans="1:8" s="51" customFormat="1" ht="15.95" customHeight="1">
      <c r="A54" s="366" t="s">
        <v>404</v>
      </c>
      <c r="B54" s="359" t="s">
        <v>5</v>
      </c>
      <c r="C54" s="359" t="s">
        <v>243</v>
      </c>
      <c r="D54" s="74" t="s">
        <v>6</v>
      </c>
      <c r="E54" s="359" t="s">
        <v>205</v>
      </c>
      <c r="F54" s="309"/>
    </row>
    <row r="55" spans="1:8" s="51" customFormat="1" ht="14.1" customHeight="1">
      <c r="A55" s="360">
        <v>1</v>
      </c>
      <c r="B55" s="105" t="s">
        <v>7</v>
      </c>
      <c r="C55" s="78" t="s">
        <v>419</v>
      </c>
      <c r="D55" s="117">
        <v>343592.1</v>
      </c>
      <c r="E55" s="116">
        <v>3739321</v>
      </c>
      <c r="F55" s="309"/>
    </row>
    <row r="56" spans="1:8" s="51" customFormat="1" ht="14.1" customHeight="1">
      <c r="A56" s="360">
        <v>2</v>
      </c>
      <c r="B56" s="105" t="s">
        <v>267</v>
      </c>
      <c r="C56" s="49" t="s">
        <v>268</v>
      </c>
      <c r="D56" s="117">
        <v>331656.08</v>
      </c>
      <c r="E56" s="116">
        <v>5482610</v>
      </c>
      <c r="F56" s="309"/>
    </row>
    <row r="57" spans="1:8" s="51" customFormat="1" ht="14.1" customHeight="1">
      <c r="A57" s="360">
        <v>3</v>
      </c>
      <c r="B57" s="105" t="s">
        <v>8</v>
      </c>
      <c r="C57" s="78" t="s">
        <v>345</v>
      </c>
      <c r="D57" s="117">
        <v>272501.05</v>
      </c>
      <c r="E57" s="116">
        <v>10548705</v>
      </c>
      <c r="F57" s="309"/>
    </row>
    <row r="58" spans="1:8" s="51" customFormat="1" ht="14.1" customHeight="1">
      <c r="A58" s="73">
        <v>4</v>
      </c>
      <c r="B58" s="105" t="s">
        <v>11</v>
      </c>
      <c r="C58" s="67" t="s">
        <v>419</v>
      </c>
      <c r="D58" s="117">
        <v>261833.43</v>
      </c>
      <c r="E58" s="116">
        <v>2993917</v>
      </c>
      <c r="F58" s="309"/>
    </row>
    <row r="59" spans="1:8" s="51" customFormat="1" ht="14.1" customHeight="1">
      <c r="A59" s="73">
        <v>5</v>
      </c>
      <c r="B59" s="105" t="s">
        <v>270</v>
      </c>
      <c r="C59" s="78" t="s">
        <v>253</v>
      </c>
      <c r="D59" s="117">
        <v>177308.16</v>
      </c>
      <c r="E59" s="116">
        <v>2216940</v>
      </c>
      <c r="F59" s="309"/>
    </row>
    <row r="60" spans="1:8" s="51" customFormat="1" ht="14.1" customHeight="1">
      <c r="A60" s="73">
        <v>6</v>
      </c>
      <c r="B60" s="105" t="s">
        <v>13</v>
      </c>
      <c r="C60" s="78" t="s">
        <v>420</v>
      </c>
      <c r="D60" s="117">
        <v>154674.88</v>
      </c>
      <c r="E60" s="116">
        <v>6401390</v>
      </c>
      <c r="F60" s="309"/>
    </row>
    <row r="61" spans="1:8" s="51" customFormat="1" ht="14.1" customHeight="1">
      <c r="A61" s="73">
        <v>7</v>
      </c>
      <c r="B61" s="105" t="s">
        <v>16</v>
      </c>
      <c r="C61" s="78" t="s">
        <v>420</v>
      </c>
      <c r="D61" s="117">
        <v>152307.74</v>
      </c>
      <c r="E61" s="116">
        <v>5983657</v>
      </c>
      <c r="F61" s="309"/>
    </row>
    <row r="62" spans="1:8" s="51" customFormat="1" ht="14.1" customHeight="1">
      <c r="A62" s="73">
        <v>8</v>
      </c>
      <c r="B62" s="105" t="s">
        <v>48</v>
      </c>
      <c r="C62" s="78" t="s">
        <v>348</v>
      </c>
      <c r="D62" s="117">
        <v>137804.76</v>
      </c>
      <c r="E62" s="116">
        <v>1063894</v>
      </c>
      <c r="F62" s="309"/>
    </row>
    <row r="63" spans="1:8" s="51" customFormat="1" ht="14.1" customHeight="1">
      <c r="A63" s="73">
        <v>9</v>
      </c>
      <c r="B63" s="105" t="s">
        <v>47</v>
      </c>
      <c r="C63" s="78" t="s">
        <v>254</v>
      </c>
      <c r="D63" s="117">
        <v>93398.45</v>
      </c>
      <c r="E63" s="116">
        <v>1946396</v>
      </c>
      <c r="F63" s="309"/>
    </row>
    <row r="64" spans="1:8" s="51" customFormat="1" ht="14.1" customHeight="1">
      <c r="A64" s="73">
        <v>10</v>
      </c>
      <c r="B64" s="105" t="s">
        <v>9</v>
      </c>
      <c r="C64" s="49" t="s">
        <v>421</v>
      </c>
      <c r="D64" s="117">
        <v>89697.63</v>
      </c>
      <c r="E64" s="116">
        <v>685511</v>
      </c>
      <c r="F64" s="309"/>
    </row>
    <row r="65" spans="1:8" customFormat="1">
      <c r="E65" s="6"/>
      <c r="F65" s="6"/>
    </row>
    <row r="66" spans="1:8" ht="15">
      <c r="A66" s="570" t="s">
        <v>496</v>
      </c>
      <c r="B66" s="571"/>
      <c r="C66" s="571"/>
      <c r="D66" s="571"/>
      <c r="E66" s="572"/>
      <c r="G66" s="106"/>
      <c r="H66" s="106"/>
    </row>
    <row r="67" spans="1:8" s="51" customFormat="1" ht="15.95" customHeight="1">
      <c r="A67" s="386" t="s">
        <v>404</v>
      </c>
      <c r="B67" s="385" t="s">
        <v>5</v>
      </c>
      <c r="C67" s="385" t="s">
        <v>243</v>
      </c>
      <c r="D67" s="74" t="s">
        <v>6</v>
      </c>
      <c r="E67" s="385" t="s">
        <v>205</v>
      </c>
      <c r="F67" s="309"/>
    </row>
    <row r="68" spans="1:8" s="51" customFormat="1" ht="14.1" customHeight="1">
      <c r="A68" s="386">
        <v>1</v>
      </c>
      <c r="B68" s="105" t="s">
        <v>11</v>
      </c>
      <c r="C68" s="78" t="s">
        <v>419</v>
      </c>
      <c r="D68" s="117">
        <v>238001.11</v>
      </c>
      <c r="E68" s="116">
        <v>2840487</v>
      </c>
      <c r="F68" s="309"/>
    </row>
    <row r="69" spans="1:8" s="51" customFormat="1" ht="14.1" customHeight="1">
      <c r="A69" s="386">
        <v>2</v>
      </c>
      <c r="B69" s="105" t="s">
        <v>267</v>
      </c>
      <c r="C69" s="49" t="s">
        <v>268</v>
      </c>
      <c r="D69" s="117">
        <v>215509.78</v>
      </c>
      <c r="E69" s="116">
        <v>3239713</v>
      </c>
      <c r="F69" s="309"/>
    </row>
    <row r="70" spans="1:8" s="51" customFormat="1" ht="14.1" customHeight="1">
      <c r="A70" s="386">
        <v>3</v>
      </c>
      <c r="B70" s="105" t="s">
        <v>558</v>
      </c>
      <c r="C70" s="78" t="s">
        <v>559</v>
      </c>
      <c r="D70" s="117">
        <v>199404.97</v>
      </c>
      <c r="E70" s="116">
        <v>446346</v>
      </c>
      <c r="F70" s="309"/>
    </row>
    <row r="71" spans="1:8" s="51" customFormat="1" ht="14.1" customHeight="1">
      <c r="A71" s="73">
        <v>4</v>
      </c>
      <c r="B71" s="105" t="s">
        <v>8</v>
      </c>
      <c r="C71" s="67" t="s">
        <v>345</v>
      </c>
      <c r="D71" s="117">
        <v>188918.54</v>
      </c>
      <c r="E71" s="116">
        <v>5252525</v>
      </c>
      <c r="F71" s="309"/>
    </row>
    <row r="72" spans="1:8" s="51" customFormat="1" ht="14.1" customHeight="1">
      <c r="A72" s="73">
        <v>5</v>
      </c>
      <c r="B72" s="105" t="s">
        <v>7</v>
      </c>
      <c r="C72" s="78" t="s">
        <v>419</v>
      </c>
      <c r="D72" s="117">
        <v>187906.68</v>
      </c>
      <c r="E72" s="116">
        <v>3030734</v>
      </c>
      <c r="F72" s="309"/>
    </row>
    <row r="73" spans="1:8" s="51" customFormat="1" ht="14.1" customHeight="1">
      <c r="A73" s="73">
        <v>6</v>
      </c>
      <c r="B73" s="105" t="s">
        <v>48</v>
      </c>
      <c r="C73" s="78" t="s">
        <v>348</v>
      </c>
      <c r="D73" s="117">
        <v>162792.37</v>
      </c>
      <c r="E73" s="116">
        <v>1410663</v>
      </c>
      <c r="F73" s="309"/>
    </row>
    <row r="74" spans="1:8" s="51" customFormat="1" ht="14.1" customHeight="1">
      <c r="A74" s="73">
        <v>7</v>
      </c>
      <c r="B74" s="105" t="s">
        <v>47</v>
      </c>
      <c r="C74" s="78" t="s">
        <v>254</v>
      </c>
      <c r="D74" s="117">
        <v>156108.68</v>
      </c>
      <c r="E74" s="116">
        <v>3199439</v>
      </c>
      <c r="F74" s="309"/>
    </row>
    <row r="75" spans="1:8" s="51" customFormat="1" ht="14.1" customHeight="1">
      <c r="A75" s="73">
        <v>8</v>
      </c>
      <c r="B75" s="105" t="s">
        <v>16</v>
      </c>
      <c r="C75" s="78" t="s">
        <v>420</v>
      </c>
      <c r="D75" s="117">
        <v>119162.63</v>
      </c>
      <c r="E75" s="116">
        <v>5325785</v>
      </c>
      <c r="F75" s="309"/>
    </row>
    <row r="76" spans="1:8" s="51" customFormat="1" ht="14.1" customHeight="1">
      <c r="A76" s="73">
        <v>9</v>
      </c>
      <c r="B76" s="105" t="s">
        <v>480</v>
      </c>
      <c r="C76" s="78" t="s">
        <v>481</v>
      </c>
      <c r="D76" s="117">
        <v>95156.49</v>
      </c>
      <c r="E76" s="116">
        <v>11973896</v>
      </c>
      <c r="F76" s="309"/>
    </row>
    <row r="77" spans="1:8" s="51" customFormat="1" ht="14.1" customHeight="1">
      <c r="A77" s="73">
        <v>10</v>
      </c>
      <c r="B77" s="105" t="s">
        <v>270</v>
      </c>
      <c r="C77" s="49" t="s">
        <v>253</v>
      </c>
      <c r="D77" s="117">
        <v>94676.79</v>
      </c>
      <c r="E77" s="116">
        <v>1332332</v>
      </c>
      <c r="F77" s="309"/>
    </row>
    <row r="78" spans="1:8">
      <c r="A78"/>
      <c r="B78"/>
      <c r="C78" s="225" t="s">
        <v>248</v>
      </c>
      <c r="D78"/>
      <c r="E78" s="6"/>
      <c r="G78" s="106"/>
      <c r="H78" s="106"/>
    </row>
    <row r="79" spans="1:8">
      <c r="A79" s="226"/>
      <c r="B79" s="226"/>
      <c r="C79" s="226"/>
      <c r="D79" s="226"/>
      <c r="E79" s="227"/>
      <c r="G79" s="106"/>
      <c r="H79" s="106"/>
    </row>
    <row r="80" spans="1:8">
      <c r="A80"/>
      <c r="B80"/>
      <c r="C80"/>
      <c r="D80"/>
      <c r="E80" s="6"/>
      <c r="G80" s="106"/>
      <c r="H80" s="106"/>
    </row>
    <row r="81" spans="1:8" ht="15">
      <c r="A81" s="573" t="s">
        <v>296</v>
      </c>
      <c r="B81" s="573"/>
      <c r="C81" s="573"/>
      <c r="D81" s="573"/>
      <c r="E81" s="573"/>
      <c r="G81" s="106"/>
      <c r="H81" s="106"/>
    </row>
    <row r="82" spans="1:8" ht="18.95" customHeight="1">
      <c r="A82" s="366" t="s">
        <v>404</v>
      </c>
      <c r="B82" s="37" t="s">
        <v>125</v>
      </c>
      <c r="C82" s="206" t="s">
        <v>243</v>
      </c>
      <c r="D82" s="37" t="s">
        <v>288</v>
      </c>
      <c r="E82" s="114" t="s">
        <v>289</v>
      </c>
      <c r="G82" s="106"/>
      <c r="H82" s="106"/>
    </row>
    <row r="83" spans="1:8" ht="14.1" customHeight="1">
      <c r="A83" s="206">
        <v>1</v>
      </c>
      <c r="B83" s="113" t="s">
        <v>31</v>
      </c>
      <c r="C83" s="222" t="s">
        <v>244</v>
      </c>
      <c r="D83" s="9">
        <v>6493328</v>
      </c>
      <c r="E83" s="3">
        <v>8376.59</v>
      </c>
      <c r="G83" s="106"/>
      <c r="H83" s="106"/>
    </row>
    <row r="84" spans="1:8" ht="14.1" customHeight="1">
      <c r="A84" s="206">
        <v>2</v>
      </c>
      <c r="B84" s="113" t="s">
        <v>17</v>
      </c>
      <c r="C84" s="112" t="s">
        <v>284</v>
      </c>
      <c r="D84" s="9">
        <v>5414685</v>
      </c>
      <c r="E84" s="3">
        <v>45578.47</v>
      </c>
      <c r="G84" s="106"/>
      <c r="H84" s="106"/>
    </row>
    <row r="85" spans="1:8" ht="14.1" customHeight="1">
      <c r="A85" s="206">
        <v>3</v>
      </c>
      <c r="B85" s="113" t="s">
        <v>20</v>
      </c>
      <c r="C85" s="222" t="s">
        <v>222</v>
      </c>
      <c r="D85" s="9">
        <v>4160032</v>
      </c>
      <c r="E85" s="3">
        <v>5077.67</v>
      </c>
      <c r="G85" s="106"/>
      <c r="H85" s="106"/>
    </row>
    <row r="86" spans="1:8" ht="14.1" customHeight="1">
      <c r="A86" s="207">
        <v>4</v>
      </c>
      <c r="B86" s="113" t="s">
        <v>1</v>
      </c>
      <c r="C86" s="112" t="s">
        <v>257</v>
      </c>
      <c r="D86" s="9">
        <v>4068806</v>
      </c>
      <c r="E86" s="3">
        <v>2045.26</v>
      </c>
      <c r="G86" s="106"/>
      <c r="H86" s="106"/>
    </row>
    <row r="87" spans="1:8" ht="14.1" customHeight="1">
      <c r="A87" s="207">
        <v>5</v>
      </c>
      <c r="B87" s="113" t="s">
        <v>2</v>
      </c>
      <c r="C87" s="222" t="s">
        <v>256</v>
      </c>
      <c r="D87" s="9">
        <v>3768426</v>
      </c>
      <c r="E87" s="3">
        <v>10253.42</v>
      </c>
      <c r="G87" s="106"/>
      <c r="H87" s="106"/>
    </row>
    <row r="88" spans="1:8" ht="14.1" customHeight="1">
      <c r="A88" s="207">
        <v>6</v>
      </c>
      <c r="B88" s="112" t="s">
        <v>3</v>
      </c>
      <c r="C88" s="222" t="s">
        <v>290</v>
      </c>
      <c r="D88" s="9">
        <v>3510199</v>
      </c>
      <c r="E88" s="3">
        <v>3126.36</v>
      </c>
      <c r="G88" s="106"/>
      <c r="H88" s="106"/>
    </row>
    <row r="89" spans="1:8" ht="14.1" customHeight="1">
      <c r="A89" s="207">
        <v>7</v>
      </c>
      <c r="B89" s="113" t="s">
        <v>258</v>
      </c>
      <c r="C89" s="222" t="s">
        <v>238</v>
      </c>
      <c r="D89" s="9">
        <v>3322769</v>
      </c>
      <c r="E89" s="3">
        <v>1528.13</v>
      </c>
      <c r="G89" s="106"/>
      <c r="H89" s="106"/>
    </row>
    <row r="90" spans="1:8" ht="14.1" customHeight="1">
      <c r="A90" s="207">
        <v>8</v>
      </c>
      <c r="B90" s="113" t="s">
        <v>19</v>
      </c>
      <c r="C90" s="222" t="s">
        <v>229</v>
      </c>
      <c r="D90" s="9">
        <v>2443224</v>
      </c>
      <c r="E90" s="3">
        <v>10120.24</v>
      </c>
      <c r="G90" s="106"/>
      <c r="H90" s="106"/>
    </row>
    <row r="91" spans="1:8" ht="14.1" customHeight="1">
      <c r="A91" s="207">
        <v>9</v>
      </c>
      <c r="B91" s="113" t="s">
        <v>33</v>
      </c>
      <c r="C91" s="222" t="s">
        <v>228</v>
      </c>
      <c r="D91" s="9">
        <v>1981820</v>
      </c>
      <c r="E91" s="3">
        <v>802.64</v>
      </c>
      <c r="G91" s="106"/>
      <c r="H91" s="106"/>
    </row>
    <row r="92" spans="1:8" ht="14.1" customHeight="1">
      <c r="A92" s="207">
        <v>10</v>
      </c>
      <c r="B92" s="113" t="s">
        <v>4</v>
      </c>
      <c r="C92" s="112" t="s">
        <v>291</v>
      </c>
      <c r="D92" s="9">
        <v>1897084</v>
      </c>
      <c r="E92" s="3">
        <v>2409.3200000000002</v>
      </c>
      <c r="G92" s="106"/>
      <c r="H92" s="106"/>
    </row>
    <row r="93" spans="1:8">
      <c r="A93"/>
      <c r="B93"/>
      <c r="C93"/>
      <c r="D93"/>
      <c r="E93" s="6"/>
      <c r="G93" s="106"/>
      <c r="H93" s="106"/>
    </row>
    <row r="94" spans="1:8" ht="15">
      <c r="A94" s="573" t="s">
        <v>294</v>
      </c>
      <c r="B94" s="573"/>
      <c r="C94" s="573"/>
      <c r="D94" s="573"/>
      <c r="E94" s="573"/>
      <c r="G94" s="106"/>
      <c r="H94" s="106"/>
    </row>
    <row r="95" spans="1:8">
      <c r="A95" s="366" t="s">
        <v>404</v>
      </c>
      <c r="B95" s="37" t="s">
        <v>125</v>
      </c>
      <c r="C95" s="206" t="s">
        <v>243</v>
      </c>
      <c r="D95" s="37" t="s">
        <v>288</v>
      </c>
      <c r="E95" s="114" t="s">
        <v>289</v>
      </c>
      <c r="G95" s="106"/>
      <c r="H95" s="106"/>
    </row>
    <row r="96" spans="1:8">
      <c r="A96" s="206">
        <v>1</v>
      </c>
      <c r="B96" s="2" t="s">
        <v>19</v>
      </c>
      <c r="C96" s="222" t="s">
        <v>229</v>
      </c>
      <c r="D96" s="9">
        <v>9410738</v>
      </c>
      <c r="E96" s="3">
        <v>16731.669999999998</v>
      </c>
      <c r="G96" s="106"/>
      <c r="H96" s="106"/>
    </row>
    <row r="97" spans="1:8">
      <c r="A97" s="206">
        <v>2</v>
      </c>
      <c r="B97" s="2" t="s">
        <v>20</v>
      </c>
      <c r="C97" s="222" t="s">
        <v>222</v>
      </c>
      <c r="D97" s="9">
        <v>5320157</v>
      </c>
      <c r="E97" s="3">
        <v>5462.87</v>
      </c>
      <c r="G97" s="106"/>
      <c r="H97" s="106"/>
    </row>
    <row r="98" spans="1:8">
      <c r="A98" s="206">
        <v>3</v>
      </c>
      <c r="B98" s="2" t="s">
        <v>31</v>
      </c>
      <c r="C98" s="222" t="s">
        <v>244</v>
      </c>
      <c r="D98" s="9">
        <v>4710287</v>
      </c>
      <c r="E98" s="3">
        <v>5248</v>
      </c>
      <c r="G98" s="106"/>
      <c r="H98" s="106"/>
    </row>
    <row r="99" spans="1:8">
      <c r="A99" s="207">
        <v>4</v>
      </c>
      <c r="B99" s="2" t="s">
        <v>32</v>
      </c>
      <c r="C99" s="222" t="s">
        <v>223</v>
      </c>
      <c r="D99" s="9">
        <v>3611579</v>
      </c>
      <c r="E99" s="3">
        <v>3584.12</v>
      </c>
      <c r="G99" s="106"/>
      <c r="H99" s="106"/>
    </row>
    <row r="100" spans="1:8">
      <c r="A100" s="207">
        <v>5</v>
      </c>
      <c r="B100" s="2" t="s">
        <v>33</v>
      </c>
      <c r="C100" s="222" t="s">
        <v>228</v>
      </c>
      <c r="D100" s="9">
        <v>3053976</v>
      </c>
      <c r="E100" s="3">
        <v>694.65</v>
      </c>
      <c r="G100" s="106"/>
      <c r="H100" s="106"/>
    </row>
    <row r="101" spans="1:8">
      <c r="A101" s="207">
        <v>6</v>
      </c>
      <c r="B101" s="2" t="s">
        <v>8</v>
      </c>
      <c r="C101" s="222" t="s">
        <v>245</v>
      </c>
      <c r="D101" s="9">
        <v>2901691</v>
      </c>
      <c r="E101" s="3">
        <v>111146.01</v>
      </c>
      <c r="G101" s="106"/>
      <c r="H101" s="106"/>
    </row>
    <row r="102" spans="1:8">
      <c r="A102" s="207">
        <v>7</v>
      </c>
      <c r="B102" s="2" t="s">
        <v>34</v>
      </c>
      <c r="C102" s="222" t="s">
        <v>246</v>
      </c>
      <c r="D102" s="9">
        <v>2775012</v>
      </c>
      <c r="E102" s="3">
        <v>653.29999999999995</v>
      </c>
      <c r="G102" s="106"/>
      <c r="H102" s="106"/>
    </row>
    <row r="103" spans="1:8">
      <c r="A103" s="207">
        <v>8</v>
      </c>
      <c r="B103" s="2" t="s">
        <v>7</v>
      </c>
      <c r="C103" s="222" t="s">
        <v>260</v>
      </c>
      <c r="D103" s="9">
        <v>2771007</v>
      </c>
      <c r="E103" s="3">
        <v>124618.63</v>
      </c>
      <c r="G103" s="106"/>
      <c r="H103" s="106"/>
    </row>
    <row r="104" spans="1:8">
      <c r="A104" s="207">
        <v>9</v>
      </c>
      <c r="B104" s="2" t="s">
        <v>292</v>
      </c>
      <c r="C104" s="222" t="s">
        <v>247</v>
      </c>
      <c r="D104" s="9">
        <v>2496794</v>
      </c>
      <c r="E104" s="3">
        <v>1073.53</v>
      </c>
      <c r="G104" s="106"/>
      <c r="H104" s="106"/>
    </row>
    <row r="105" spans="1:8">
      <c r="A105" s="207">
        <v>10</v>
      </c>
      <c r="B105" s="2" t="s">
        <v>258</v>
      </c>
      <c r="C105" s="213" t="s">
        <v>293</v>
      </c>
      <c r="D105" s="9">
        <v>2485467</v>
      </c>
      <c r="E105" s="3">
        <v>1808.74</v>
      </c>
      <c r="G105" s="106"/>
      <c r="H105" s="106"/>
    </row>
    <row r="106" spans="1:8">
      <c r="A106"/>
      <c r="B106"/>
      <c r="C106"/>
      <c r="D106"/>
      <c r="E106" s="6"/>
      <c r="G106" s="106"/>
      <c r="H106" s="106"/>
    </row>
    <row r="107" spans="1:8" ht="15">
      <c r="A107" s="574" t="s">
        <v>295</v>
      </c>
      <c r="B107" s="571"/>
      <c r="C107" s="571"/>
      <c r="D107" s="571"/>
      <c r="E107" s="572"/>
      <c r="G107" s="106"/>
      <c r="H107" s="106"/>
    </row>
    <row r="108" spans="1:8">
      <c r="A108" s="366" t="s">
        <v>404</v>
      </c>
      <c r="B108" s="37" t="s">
        <v>125</v>
      </c>
      <c r="C108" s="206" t="s">
        <v>287</v>
      </c>
      <c r="D108" s="37" t="s">
        <v>277</v>
      </c>
      <c r="E108" s="114" t="s">
        <v>72</v>
      </c>
      <c r="G108" s="106"/>
      <c r="H108" s="106"/>
    </row>
    <row r="109" spans="1:8">
      <c r="A109" s="206">
        <v>1</v>
      </c>
      <c r="B109" s="2" t="s">
        <v>271</v>
      </c>
      <c r="C109" s="63" t="s">
        <v>272</v>
      </c>
      <c r="D109" s="9">
        <v>8563521</v>
      </c>
      <c r="E109" s="3">
        <v>2467.6549080848695</v>
      </c>
      <c r="G109" s="106"/>
      <c r="H109" s="106"/>
    </row>
    <row r="110" spans="1:8">
      <c r="A110" s="206">
        <v>2</v>
      </c>
      <c r="B110" s="2" t="s">
        <v>32</v>
      </c>
      <c r="C110" s="63" t="s">
        <v>223</v>
      </c>
      <c r="D110" s="9">
        <v>8045425</v>
      </c>
      <c r="E110" s="3">
        <v>8537.7468915195459</v>
      </c>
      <c r="G110" s="106"/>
      <c r="H110" s="106"/>
    </row>
    <row r="111" spans="1:8">
      <c r="A111" s="206">
        <v>3</v>
      </c>
      <c r="B111" s="2" t="s">
        <v>33</v>
      </c>
      <c r="C111" s="63" t="s">
        <v>228</v>
      </c>
      <c r="D111" s="9">
        <v>7218381</v>
      </c>
      <c r="E111" s="3">
        <v>1582.0043485774993</v>
      </c>
      <c r="G111" s="106"/>
      <c r="H111" s="106"/>
    </row>
    <row r="112" spans="1:8">
      <c r="A112" s="206">
        <v>4</v>
      </c>
      <c r="B112" s="2" t="s">
        <v>34</v>
      </c>
      <c r="C112" s="63" t="s">
        <v>246</v>
      </c>
      <c r="D112" s="9">
        <v>6340602</v>
      </c>
      <c r="E112" s="3">
        <v>1415.799168732643</v>
      </c>
      <c r="G112" s="106"/>
      <c r="H112" s="106"/>
    </row>
    <row r="113" spans="1:8">
      <c r="A113" s="206">
        <v>5</v>
      </c>
      <c r="B113" s="2" t="s">
        <v>19</v>
      </c>
      <c r="C113" s="222" t="s">
        <v>229</v>
      </c>
      <c r="D113" s="9">
        <v>6246276</v>
      </c>
      <c r="E113" s="3">
        <v>7757.075707175255</v>
      </c>
      <c r="G113" s="106"/>
      <c r="H113" s="106"/>
    </row>
    <row r="114" spans="1:8">
      <c r="A114" s="206">
        <v>6</v>
      </c>
      <c r="B114" s="2" t="s">
        <v>20</v>
      </c>
      <c r="C114" s="222" t="s">
        <v>273</v>
      </c>
      <c r="D114" s="9">
        <v>6053135</v>
      </c>
      <c r="E114" s="3">
        <v>6706.0223517961504</v>
      </c>
      <c r="G114" s="106"/>
      <c r="H114" s="106"/>
    </row>
    <row r="115" spans="1:8">
      <c r="A115" s="206">
        <v>7</v>
      </c>
      <c r="B115" s="2" t="s">
        <v>274</v>
      </c>
      <c r="C115" s="222" t="s">
        <v>275</v>
      </c>
      <c r="D115" s="9">
        <v>5495849</v>
      </c>
      <c r="E115" s="3">
        <v>2977.9350210409166</v>
      </c>
      <c r="G115" s="106"/>
      <c r="H115" s="106"/>
    </row>
    <row r="116" spans="1:8">
      <c r="A116" s="206">
        <v>8</v>
      </c>
      <c r="B116" s="2" t="s">
        <v>316</v>
      </c>
      <c r="C116" s="222" t="s">
        <v>317</v>
      </c>
      <c r="D116" s="9">
        <v>5467986</v>
      </c>
      <c r="E116" s="3">
        <v>12.806673331260681</v>
      </c>
      <c r="G116" s="106"/>
      <c r="H116" s="106"/>
    </row>
    <row r="117" spans="1:8">
      <c r="A117" s="206">
        <v>9</v>
      </c>
      <c r="B117" s="2" t="s">
        <v>48</v>
      </c>
      <c r="C117" s="213" t="s">
        <v>263</v>
      </c>
      <c r="D117" s="9">
        <v>5151841</v>
      </c>
      <c r="E117" s="3">
        <v>73541.154313241001</v>
      </c>
      <c r="G117" s="106"/>
      <c r="H117" s="106"/>
    </row>
    <row r="118" spans="1:8">
      <c r="A118" s="206">
        <v>10</v>
      </c>
      <c r="B118" s="2" t="s">
        <v>31</v>
      </c>
      <c r="C118" s="63" t="s">
        <v>318</v>
      </c>
      <c r="D118" s="9">
        <v>5025697</v>
      </c>
      <c r="E118" s="3">
        <v>5184.2265083084103</v>
      </c>
      <c r="G118" s="106"/>
      <c r="H118" s="106"/>
    </row>
    <row r="119" spans="1:8">
      <c r="A119" s="106"/>
      <c r="B119" s="106"/>
      <c r="C119" s="106"/>
      <c r="D119" s="106"/>
      <c r="G119" s="106"/>
      <c r="H119" s="106"/>
    </row>
    <row r="120" spans="1:8" ht="15">
      <c r="A120" s="570" t="s">
        <v>366</v>
      </c>
      <c r="B120" s="571"/>
      <c r="C120" s="571"/>
      <c r="D120" s="571"/>
      <c r="E120" s="572"/>
      <c r="G120" s="106"/>
      <c r="H120" s="106"/>
    </row>
    <row r="121" spans="1:8">
      <c r="A121" s="366" t="s">
        <v>404</v>
      </c>
      <c r="B121" s="37" t="s">
        <v>125</v>
      </c>
      <c r="C121" s="206" t="s">
        <v>287</v>
      </c>
      <c r="D121" s="37" t="s">
        <v>277</v>
      </c>
      <c r="E121" s="114" t="s">
        <v>72</v>
      </c>
      <c r="G121" s="106"/>
      <c r="H121" s="106"/>
    </row>
    <row r="122" spans="1:8">
      <c r="A122" s="206">
        <v>1</v>
      </c>
      <c r="B122" s="2" t="s">
        <v>48</v>
      </c>
      <c r="C122" s="63" t="s">
        <v>349</v>
      </c>
      <c r="D122" s="9">
        <v>47126600</v>
      </c>
      <c r="E122" s="3">
        <v>2782.47</v>
      </c>
      <c r="G122" s="106"/>
      <c r="H122" s="106"/>
    </row>
    <row r="123" spans="1:8">
      <c r="A123" s="206">
        <v>2</v>
      </c>
      <c r="B123" s="2" t="s">
        <v>271</v>
      </c>
      <c r="C123" s="63" t="s">
        <v>272</v>
      </c>
      <c r="D123" s="9">
        <v>15365035</v>
      </c>
      <c r="E123" s="3">
        <v>5158.2879999999996</v>
      </c>
      <c r="G123" s="106"/>
      <c r="H123" s="106"/>
    </row>
    <row r="124" spans="1:8">
      <c r="A124" s="206">
        <v>3</v>
      </c>
      <c r="B124" s="2" t="s">
        <v>31</v>
      </c>
      <c r="C124" s="63" t="s">
        <v>357</v>
      </c>
      <c r="D124" s="9">
        <v>12207462</v>
      </c>
      <c r="E124" s="3">
        <v>14338.23</v>
      </c>
      <c r="G124" s="106"/>
      <c r="H124" s="106"/>
    </row>
    <row r="125" spans="1:8">
      <c r="A125" s="206">
        <v>4</v>
      </c>
      <c r="B125" s="63">
        <v>248</v>
      </c>
      <c r="C125" s="63" t="s">
        <v>350</v>
      </c>
      <c r="D125" s="9">
        <v>12004610</v>
      </c>
      <c r="E125" s="3">
        <v>15691.49</v>
      </c>
      <c r="G125" s="106"/>
      <c r="H125" s="106"/>
    </row>
    <row r="126" spans="1:8">
      <c r="A126" s="206">
        <v>5</v>
      </c>
      <c r="B126" s="2" t="s">
        <v>20</v>
      </c>
      <c r="C126" s="222" t="s">
        <v>273</v>
      </c>
      <c r="D126" s="9">
        <v>9906940</v>
      </c>
      <c r="E126" s="3">
        <v>11740.5</v>
      </c>
      <c r="G126" s="106"/>
      <c r="H126" s="106"/>
    </row>
    <row r="127" spans="1:8">
      <c r="A127" s="206">
        <v>6</v>
      </c>
      <c r="B127" s="63">
        <v>250</v>
      </c>
      <c r="C127" s="222" t="s">
        <v>351</v>
      </c>
      <c r="D127" s="9">
        <v>9506179</v>
      </c>
      <c r="E127" s="3">
        <v>9297.75</v>
      </c>
      <c r="G127" s="106"/>
      <c r="H127" s="106"/>
    </row>
    <row r="128" spans="1:8">
      <c r="A128" s="206">
        <v>7</v>
      </c>
      <c r="B128" s="2" t="s">
        <v>8</v>
      </c>
      <c r="C128" s="222" t="s">
        <v>345</v>
      </c>
      <c r="D128" s="9">
        <v>9320890</v>
      </c>
      <c r="E128" s="3">
        <v>141685.42000000001</v>
      </c>
      <c r="G128" s="106"/>
      <c r="H128" s="106"/>
    </row>
    <row r="129" spans="1:27">
      <c r="A129" s="206">
        <v>8</v>
      </c>
      <c r="B129" s="2" t="s">
        <v>32</v>
      </c>
      <c r="C129" s="222" t="s">
        <v>223</v>
      </c>
      <c r="D129" s="9">
        <v>7170225</v>
      </c>
      <c r="E129" s="3">
        <v>8949.83</v>
      </c>
      <c r="G129" s="106"/>
      <c r="H129" s="106"/>
    </row>
    <row r="130" spans="1:27">
      <c r="A130" s="206">
        <v>9</v>
      </c>
      <c r="B130" s="2" t="s">
        <v>274</v>
      </c>
      <c r="C130" s="213" t="s">
        <v>275</v>
      </c>
      <c r="D130" s="9">
        <v>6810203</v>
      </c>
      <c r="E130" s="3">
        <v>4584.3990000000003</v>
      </c>
      <c r="G130" s="106"/>
      <c r="H130" s="106"/>
    </row>
    <row r="131" spans="1:27">
      <c r="A131" s="206">
        <v>10</v>
      </c>
      <c r="B131" s="2" t="s">
        <v>13</v>
      </c>
      <c r="C131" s="63" t="s">
        <v>353</v>
      </c>
      <c r="D131" s="9">
        <v>6432178</v>
      </c>
      <c r="E131" s="3">
        <v>158329.60000000001</v>
      </c>
      <c r="G131" s="106"/>
      <c r="H131" s="106"/>
    </row>
    <row r="132" spans="1:27">
      <c r="A132" s="106"/>
      <c r="B132" s="106"/>
      <c r="C132" s="106"/>
      <c r="D132" s="106"/>
      <c r="G132" s="106"/>
      <c r="H132" s="106"/>
    </row>
    <row r="133" spans="1:27" ht="15">
      <c r="A133" s="570" t="s">
        <v>428</v>
      </c>
      <c r="B133" s="571"/>
      <c r="C133" s="571"/>
      <c r="D133" s="571"/>
      <c r="E133" s="572"/>
      <c r="G133" s="106"/>
      <c r="H133" s="106"/>
    </row>
    <row r="134" spans="1:27" s="51" customFormat="1" ht="14.1" customHeight="1">
      <c r="A134" s="366" t="s">
        <v>404</v>
      </c>
      <c r="B134" s="359" t="s">
        <v>125</v>
      </c>
      <c r="C134" s="74" t="s">
        <v>243</v>
      </c>
      <c r="D134" s="359" t="s">
        <v>277</v>
      </c>
      <c r="E134" s="114" t="s">
        <v>6</v>
      </c>
      <c r="F134" s="6"/>
      <c r="G134"/>
      <c r="H134"/>
      <c r="I134"/>
      <c r="J134"/>
      <c r="K134"/>
      <c r="L134"/>
      <c r="M134"/>
      <c r="N134"/>
      <c r="O134"/>
      <c r="P134"/>
      <c r="Q134"/>
      <c r="R134"/>
      <c r="S134"/>
      <c r="T134"/>
      <c r="U134"/>
      <c r="V134"/>
      <c r="W134"/>
      <c r="X134"/>
      <c r="Y134"/>
      <c r="Z134"/>
      <c r="AA134"/>
    </row>
    <row r="135" spans="1:27" s="51" customFormat="1" ht="14.1" customHeight="1">
      <c r="A135" s="360">
        <v>1</v>
      </c>
      <c r="B135" s="2" t="s">
        <v>316</v>
      </c>
      <c r="C135" s="64" t="s">
        <v>317</v>
      </c>
      <c r="D135" s="9">
        <v>24961658</v>
      </c>
      <c r="E135" s="3">
        <v>106.90853583984375</v>
      </c>
      <c r="F135" s="6"/>
      <c r="G135"/>
      <c r="H135"/>
      <c r="I135"/>
      <c r="J135"/>
      <c r="K135"/>
      <c r="L135"/>
      <c r="M135"/>
      <c r="N135"/>
      <c r="O135"/>
      <c r="P135"/>
      <c r="Q135"/>
      <c r="R135"/>
      <c r="S135"/>
      <c r="T135"/>
      <c r="U135"/>
      <c r="V135"/>
      <c r="W135"/>
      <c r="X135"/>
      <c r="Y135"/>
      <c r="Z135"/>
      <c r="AA135"/>
    </row>
    <row r="136" spans="1:27" s="51" customFormat="1" ht="14.1" customHeight="1">
      <c r="A136" s="360">
        <v>2</v>
      </c>
      <c r="B136" s="2" t="s">
        <v>271</v>
      </c>
      <c r="C136" s="64" t="s">
        <v>272</v>
      </c>
      <c r="D136" s="9">
        <v>22823601</v>
      </c>
      <c r="E136" s="3">
        <v>9062.9296328125001</v>
      </c>
      <c r="F136" s="6"/>
      <c r="G136"/>
      <c r="H136"/>
      <c r="I136"/>
      <c r="J136"/>
      <c r="K136"/>
      <c r="L136"/>
      <c r="M136"/>
      <c r="N136"/>
      <c r="O136"/>
      <c r="P136"/>
      <c r="Q136"/>
      <c r="R136"/>
      <c r="S136"/>
      <c r="T136"/>
      <c r="U136"/>
      <c r="V136"/>
      <c r="W136"/>
      <c r="X136"/>
      <c r="Y136"/>
      <c r="Z136"/>
      <c r="AA136"/>
    </row>
    <row r="137" spans="1:27" s="51" customFormat="1" ht="14.1" customHeight="1">
      <c r="A137" s="360">
        <v>3</v>
      </c>
      <c r="B137" s="2" t="s">
        <v>31</v>
      </c>
      <c r="C137" s="64" t="s">
        <v>422</v>
      </c>
      <c r="D137" s="9">
        <v>19239372</v>
      </c>
      <c r="E137" s="3">
        <v>22705.279999999999</v>
      </c>
      <c r="F137" s="6"/>
      <c r="G137"/>
      <c r="H137"/>
      <c r="I137"/>
      <c r="J137"/>
      <c r="K137"/>
      <c r="L137"/>
      <c r="M137"/>
      <c r="N137"/>
      <c r="O137"/>
      <c r="P137"/>
      <c r="Q137"/>
      <c r="R137"/>
      <c r="S137"/>
      <c r="T137"/>
      <c r="U137"/>
      <c r="V137"/>
      <c r="W137"/>
      <c r="X137"/>
      <c r="Y137"/>
      <c r="Z137"/>
      <c r="AA137"/>
    </row>
    <row r="138" spans="1:27" s="51" customFormat="1" ht="14.1" customHeight="1">
      <c r="A138" s="73">
        <v>4</v>
      </c>
      <c r="B138" s="2" t="s">
        <v>423</v>
      </c>
      <c r="C138" s="64" t="s">
        <v>424</v>
      </c>
      <c r="D138" s="9">
        <v>13794053</v>
      </c>
      <c r="E138" s="3">
        <v>46353.120000000003</v>
      </c>
      <c r="F138" s="6"/>
      <c r="G138"/>
      <c r="H138"/>
      <c r="I138"/>
      <c r="J138"/>
      <c r="K138"/>
      <c r="L138"/>
      <c r="M138"/>
      <c r="N138"/>
      <c r="O138"/>
      <c r="P138"/>
      <c r="Q138"/>
      <c r="R138"/>
      <c r="S138"/>
      <c r="T138"/>
      <c r="U138"/>
      <c r="V138"/>
      <c r="W138"/>
      <c r="X138"/>
      <c r="Y138"/>
      <c r="Z138"/>
      <c r="AA138"/>
    </row>
    <row r="139" spans="1:27" s="51" customFormat="1" ht="14.1" customHeight="1">
      <c r="A139" s="73">
        <v>5</v>
      </c>
      <c r="B139" s="2" t="s">
        <v>19</v>
      </c>
      <c r="C139" s="64" t="s">
        <v>229</v>
      </c>
      <c r="D139" s="9">
        <v>13136109</v>
      </c>
      <c r="E139" s="3">
        <v>21111.94</v>
      </c>
      <c r="F139" s="6"/>
      <c r="G139"/>
      <c r="H139"/>
      <c r="I139"/>
      <c r="J139"/>
      <c r="K139"/>
      <c r="L139"/>
      <c r="M139"/>
      <c r="N139"/>
      <c r="O139"/>
      <c r="P139"/>
      <c r="Q139"/>
      <c r="R139"/>
      <c r="S139"/>
      <c r="T139"/>
      <c r="U139"/>
      <c r="V139"/>
      <c r="W139"/>
      <c r="X139"/>
      <c r="Y139"/>
      <c r="Z139"/>
      <c r="AA139"/>
    </row>
    <row r="140" spans="1:27" s="51" customFormat="1" ht="14.1" customHeight="1">
      <c r="A140" s="73">
        <v>6</v>
      </c>
      <c r="B140" s="2" t="s">
        <v>20</v>
      </c>
      <c r="C140" s="64" t="s">
        <v>422</v>
      </c>
      <c r="D140" s="9">
        <v>11539969</v>
      </c>
      <c r="E140" s="3">
        <v>13665.43</v>
      </c>
      <c r="F140" s="6"/>
      <c r="G140"/>
      <c r="H140"/>
      <c r="I140"/>
      <c r="J140"/>
      <c r="K140"/>
      <c r="L140"/>
      <c r="M140"/>
      <c r="N140"/>
      <c r="O140"/>
      <c r="P140"/>
      <c r="Q140"/>
      <c r="R140"/>
      <c r="S140"/>
      <c r="T140"/>
      <c r="U140"/>
      <c r="V140"/>
      <c r="W140"/>
      <c r="X140"/>
      <c r="Y140"/>
      <c r="Z140"/>
      <c r="AA140"/>
    </row>
    <row r="141" spans="1:27" s="51" customFormat="1" ht="14.1" customHeight="1">
      <c r="A141" s="73">
        <v>7</v>
      </c>
      <c r="B141" s="2" t="s">
        <v>8</v>
      </c>
      <c r="C141" s="64" t="s">
        <v>345</v>
      </c>
      <c r="D141" s="9">
        <v>10548705</v>
      </c>
      <c r="E141" s="3">
        <v>272356.18</v>
      </c>
      <c r="F141" s="6"/>
      <c r="G141"/>
      <c r="H141"/>
      <c r="I141"/>
      <c r="J141"/>
      <c r="K141"/>
      <c r="L141"/>
      <c r="M141"/>
      <c r="N141"/>
      <c r="O141"/>
      <c r="P141"/>
      <c r="Q141"/>
      <c r="R141"/>
      <c r="S141"/>
      <c r="T141"/>
      <c r="U141"/>
      <c r="V141"/>
      <c r="W141"/>
      <c r="X141"/>
      <c r="Y141"/>
      <c r="Z141"/>
      <c r="AA141"/>
    </row>
    <row r="142" spans="1:27" s="51" customFormat="1" ht="14.1" customHeight="1">
      <c r="A142" s="73">
        <v>8</v>
      </c>
      <c r="B142" s="2" t="s">
        <v>32</v>
      </c>
      <c r="C142" s="64" t="s">
        <v>223</v>
      </c>
      <c r="D142" s="9">
        <v>8812313</v>
      </c>
      <c r="E142" s="3">
        <v>11632.24</v>
      </c>
      <c r="F142" s="6"/>
      <c r="G142"/>
      <c r="H142"/>
      <c r="I142"/>
      <c r="J142"/>
      <c r="K142"/>
      <c r="L142"/>
      <c r="M142"/>
      <c r="N142"/>
      <c r="O142"/>
      <c r="P142"/>
      <c r="Q142"/>
      <c r="R142"/>
      <c r="S142"/>
      <c r="T142"/>
      <c r="U142"/>
      <c r="V142"/>
      <c r="W142"/>
      <c r="X142"/>
      <c r="Y142"/>
      <c r="Z142"/>
      <c r="AA142"/>
    </row>
    <row r="143" spans="1:27" s="51" customFormat="1" ht="14.1" customHeight="1">
      <c r="A143" s="73">
        <v>9</v>
      </c>
      <c r="B143" s="2" t="s">
        <v>425</v>
      </c>
      <c r="C143" s="64" t="s">
        <v>426</v>
      </c>
      <c r="D143" s="9">
        <v>8470895</v>
      </c>
      <c r="E143" s="3">
        <v>1340.7070565429688</v>
      </c>
      <c r="F143" s="6"/>
      <c r="G143"/>
      <c r="H143"/>
      <c r="I143"/>
      <c r="J143"/>
      <c r="K143"/>
      <c r="L143"/>
      <c r="M143"/>
      <c r="N143"/>
      <c r="O143"/>
      <c r="P143"/>
      <c r="Q143"/>
      <c r="R143"/>
      <c r="S143"/>
      <c r="T143"/>
      <c r="U143"/>
      <c r="V143"/>
      <c r="W143"/>
      <c r="X143"/>
      <c r="Y143"/>
      <c r="Z143"/>
      <c r="AA143"/>
    </row>
    <row r="144" spans="1:27" s="51" customFormat="1" ht="14.1" customHeight="1">
      <c r="A144" s="73">
        <v>10</v>
      </c>
      <c r="B144" s="63">
        <v>248</v>
      </c>
      <c r="C144" s="78" t="s">
        <v>350</v>
      </c>
      <c r="D144" s="9">
        <v>8022077</v>
      </c>
      <c r="E144" s="3">
        <v>18781.63</v>
      </c>
      <c r="F144" s="6"/>
      <c r="G144"/>
      <c r="H144"/>
      <c r="I144"/>
      <c r="J144"/>
      <c r="K144"/>
      <c r="L144"/>
      <c r="M144"/>
      <c r="N144"/>
      <c r="O144"/>
      <c r="P144"/>
      <c r="Q144"/>
      <c r="R144"/>
      <c r="S144"/>
      <c r="T144"/>
      <c r="U144"/>
      <c r="V144"/>
      <c r="W144"/>
      <c r="X144"/>
      <c r="Y144"/>
      <c r="Z144"/>
      <c r="AA144"/>
    </row>
    <row r="145" spans="1:27" s="51" customFormat="1" ht="14.1" customHeight="1">
      <c r="A145" s="365"/>
      <c r="B145" s="12"/>
      <c r="C145" s="82"/>
      <c r="D145" s="11"/>
      <c r="E145" s="47"/>
      <c r="F145" s="6"/>
      <c r="G145"/>
      <c r="H145"/>
      <c r="I145"/>
      <c r="J145"/>
      <c r="K145"/>
      <c r="L145"/>
      <c r="M145"/>
      <c r="N145"/>
      <c r="O145"/>
      <c r="P145"/>
      <c r="Q145"/>
      <c r="R145"/>
      <c r="S145"/>
      <c r="T145"/>
      <c r="U145"/>
      <c r="V145"/>
      <c r="W145"/>
      <c r="X145"/>
      <c r="Y145"/>
      <c r="Z145"/>
      <c r="AA145"/>
    </row>
    <row r="146" spans="1:27" ht="15">
      <c r="A146" s="570" t="s">
        <v>497</v>
      </c>
      <c r="B146" s="571"/>
      <c r="C146" s="571"/>
      <c r="D146" s="571"/>
      <c r="E146" s="572"/>
      <c r="G146" s="106"/>
      <c r="H146" s="106"/>
    </row>
    <row r="147" spans="1:27" s="51" customFormat="1" ht="14.1" customHeight="1">
      <c r="A147" s="386" t="s">
        <v>404</v>
      </c>
      <c r="B147" s="385" t="s">
        <v>125</v>
      </c>
      <c r="C147" s="74" t="s">
        <v>243</v>
      </c>
      <c r="D147" s="385" t="s">
        <v>277</v>
      </c>
      <c r="E147" s="114" t="s">
        <v>6</v>
      </c>
      <c r="F147" s="6"/>
      <c r="G147"/>
      <c r="H147"/>
      <c r="I147"/>
      <c r="J147"/>
      <c r="K147"/>
      <c r="L147"/>
      <c r="M147"/>
      <c r="N147"/>
      <c r="O147"/>
      <c r="P147"/>
      <c r="Q147"/>
      <c r="R147"/>
      <c r="S147"/>
      <c r="T147"/>
      <c r="U147"/>
      <c r="V147"/>
      <c r="W147"/>
      <c r="X147"/>
      <c r="Y147"/>
      <c r="Z147"/>
      <c r="AA147"/>
    </row>
    <row r="148" spans="1:27" s="51" customFormat="1" ht="14.1" customHeight="1">
      <c r="A148" s="386">
        <v>1</v>
      </c>
      <c r="B148" s="63" t="s">
        <v>271</v>
      </c>
      <c r="C148" s="78" t="s">
        <v>272</v>
      </c>
      <c r="D148" s="9">
        <v>29844606</v>
      </c>
      <c r="E148" s="3">
        <v>11780.851087988282</v>
      </c>
      <c r="F148" s="6"/>
      <c r="G148"/>
      <c r="H148"/>
      <c r="I148"/>
      <c r="J148"/>
      <c r="K148"/>
      <c r="L148"/>
      <c r="M148"/>
      <c r="N148"/>
      <c r="O148"/>
      <c r="P148"/>
      <c r="Q148"/>
      <c r="R148"/>
      <c r="S148"/>
      <c r="T148"/>
      <c r="U148"/>
      <c r="V148"/>
      <c r="W148"/>
      <c r="X148"/>
      <c r="Y148"/>
      <c r="Z148"/>
      <c r="AA148"/>
    </row>
    <row r="149" spans="1:27" s="51" customFormat="1" ht="14.1" customHeight="1">
      <c r="A149" s="386">
        <v>2</v>
      </c>
      <c r="B149" s="113" t="s">
        <v>316</v>
      </c>
      <c r="C149" s="419" t="s">
        <v>317</v>
      </c>
      <c r="D149" s="9">
        <v>17669010</v>
      </c>
      <c r="E149" s="3">
        <v>65.004666015625006</v>
      </c>
      <c r="F149" s="6"/>
      <c r="G149"/>
      <c r="H149"/>
      <c r="I149"/>
      <c r="J149"/>
      <c r="K149"/>
      <c r="L149"/>
      <c r="M149"/>
      <c r="N149"/>
      <c r="O149"/>
      <c r="P149"/>
      <c r="Q149"/>
      <c r="R149"/>
      <c r="S149"/>
      <c r="T149"/>
      <c r="U149"/>
      <c r="V149"/>
      <c r="W149"/>
      <c r="X149"/>
      <c r="Y149"/>
      <c r="Z149"/>
      <c r="AA149"/>
    </row>
    <row r="150" spans="1:27" s="51" customFormat="1" ht="14.1" customHeight="1">
      <c r="A150" s="386">
        <v>3</v>
      </c>
      <c r="B150" s="113" t="s">
        <v>32</v>
      </c>
      <c r="C150" s="113" t="s">
        <v>223</v>
      </c>
      <c r="D150" s="9">
        <v>17276942</v>
      </c>
      <c r="E150" s="3">
        <v>27756.79</v>
      </c>
      <c r="F150" s="6"/>
      <c r="G150"/>
      <c r="H150"/>
      <c r="I150"/>
      <c r="J150"/>
      <c r="K150"/>
      <c r="L150"/>
      <c r="M150"/>
      <c r="N150"/>
      <c r="O150"/>
      <c r="P150"/>
      <c r="Q150"/>
      <c r="R150"/>
      <c r="S150"/>
      <c r="T150"/>
      <c r="U150"/>
      <c r="V150"/>
      <c r="W150"/>
      <c r="X150"/>
      <c r="Y150"/>
      <c r="Z150"/>
      <c r="AA150"/>
    </row>
    <row r="151" spans="1:27" s="51" customFormat="1" ht="14.1" customHeight="1">
      <c r="A151" s="73">
        <v>4</v>
      </c>
      <c r="B151" s="113" t="s">
        <v>31</v>
      </c>
      <c r="C151" s="113" t="s">
        <v>422</v>
      </c>
      <c r="D151" s="9">
        <v>16172906</v>
      </c>
      <c r="E151" s="3">
        <v>18844.099999999999</v>
      </c>
      <c r="F151" s="6"/>
      <c r="G151"/>
      <c r="H151"/>
      <c r="I151"/>
      <c r="J151"/>
      <c r="K151"/>
      <c r="L151"/>
      <c r="M151"/>
      <c r="N151"/>
      <c r="O151"/>
      <c r="P151"/>
      <c r="Q151"/>
      <c r="R151"/>
      <c r="S151"/>
      <c r="T151"/>
      <c r="U151"/>
      <c r="V151"/>
      <c r="W151"/>
      <c r="X151"/>
      <c r="Y151"/>
      <c r="Z151"/>
      <c r="AA151"/>
    </row>
    <row r="152" spans="1:27" s="51" customFormat="1" ht="14.1" customHeight="1">
      <c r="A152" s="73">
        <v>5</v>
      </c>
      <c r="B152" s="113" t="s">
        <v>20</v>
      </c>
      <c r="C152" s="113" t="s">
        <v>422</v>
      </c>
      <c r="D152" s="9">
        <v>13195856</v>
      </c>
      <c r="E152" s="3">
        <v>15827.18</v>
      </c>
      <c r="F152" s="6"/>
      <c r="G152"/>
      <c r="H152"/>
      <c r="I152"/>
      <c r="J152"/>
      <c r="K152"/>
      <c r="L152"/>
      <c r="M152"/>
      <c r="N152"/>
      <c r="O152"/>
      <c r="P152"/>
      <c r="Q152"/>
      <c r="R152"/>
      <c r="S152"/>
      <c r="T152"/>
      <c r="U152"/>
      <c r="V152"/>
      <c r="W152"/>
      <c r="X152"/>
      <c r="Y152"/>
      <c r="Z152"/>
      <c r="AA152"/>
    </row>
    <row r="153" spans="1:27" s="51" customFormat="1" ht="14.1" customHeight="1">
      <c r="A153" s="73">
        <v>6</v>
      </c>
      <c r="B153" s="113" t="s">
        <v>482</v>
      </c>
      <c r="C153" s="113" t="s">
        <v>483</v>
      </c>
      <c r="D153" s="9">
        <v>13095069</v>
      </c>
      <c r="E153" s="3">
        <v>89816.26</v>
      </c>
      <c r="F153" s="6"/>
      <c r="G153"/>
      <c r="H153"/>
      <c r="I153"/>
      <c r="J153"/>
      <c r="K153"/>
      <c r="L153"/>
      <c r="M153"/>
      <c r="N153"/>
      <c r="O153"/>
      <c r="P153"/>
      <c r="Q153"/>
      <c r="R153"/>
      <c r="S153"/>
      <c r="T153"/>
      <c r="U153"/>
      <c r="V153"/>
      <c r="W153"/>
      <c r="X153"/>
      <c r="Y153"/>
      <c r="Z153"/>
      <c r="AA153"/>
    </row>
    <row r="154" spans="1:27" s="51" customFormat="1" ht="14.1" customHeight="1">
      <c r="A154" s="73">
        <v>7</v>
      </c>
      <c r="B154" s="113" t="s">
        <v>19</v>
      </c>
      <c r="C154" s="113" t="s">
        <v>229</v>
      </c>
      <c r="D154" s="9">
        <v>12975075</v>
      </c>
      <c r="E154" s="3">
        <v>17416.080000000002</v>
      </c>
      <c r="F154" s="6"/>
      <c r="G154"/>
      <c r="H154"/>
      <c r="I154"/>
      <c r="J154"/>
      <c r="K154"/>
      <c r="L154"/>
      <c r="M154"/>
      <c r="N154"/>
      <c r="O154"/>
      <c r="P154"/>
      <c r="Q154"/>
      <c r="R154"/>
      <c r="S154"/>
      <c r="T154"/>
      <c r="U154"/>
      <c r="V154"/>
      <c r="W154"/>
      <c r="X154"/>
      <c r="Y154"/>
      <c r="Z154"/>
      <c r="AA154"/>
    </row>
    <row r="155" spans="1:27" s="51" customFormat="1" ht="14.1" customHeight="1">
      <c r="A155" s="73">
        <v>8</v>
      </c>
      <c r="B155" s="113" t="s">
        <v>484</v>
      </c>
      <c r="C155" s="113" t="s">
        <v>485</v>
      </c>
      <c r="D155" s="9">
        <v>12242371</v>
      </c>
      <c r="E155" s="3">
        <v>18612.650000000001</v>
      </c>
      <c r="F155" s="6"/>
      <c r="G155"/>
      <c r="H155"/>
      <c r="I155"/>
      <c r="J155"/>
      <c r="K155"/>
      <c r="L155"/>
      <c r="M155"/>
      <c r="N155"/>
      <c r="O155"/>
      <c r="P155"/>
      <c r="Q155"/>
      <c r="R155"/>
      <c r="S155"/>
      <c r="T155"/>
      <c r="U155"/>
      <c r="V155"/>
      <c r="W155"/>
      <c r="X155"/>
      <c r="Y155"/>
      <c r="Z155"/>
      <c r="AA155"/>
    </row>
    <row r="156" spans="1:27" s="51" customFormat="1" ht="14.1" customHeight="1">
      <c r="A156" s="73">
        <v>9</v>
      </c>
      <c r="B156" s="113" t="s">
        <v>480</v>
      </c>
      <c r="C156" s="113" t="s">
        <v>481</v>
      </c>
      <c r="D156" s="9">
        <v>11973896</v>
      </c>
      <c r="E156" s="3">
        <v>95156.49</v>
      </c>
      <c r="F156" s="6"/>
      <c r="G156"/>
      <c r="H156"/>
      <c r="I156"/>
      <c r="J156"/>
      <c r="K156"/>
      <c r="L156"/>
      <c r="M156"/>
      <c r="N156"/>
      <c r="O156"/>
      <c r="P156"/>
      <c r="Q156"/>
      <c r="R156"/>
      <c r="S156"/>
      <c r="T156"/>
      <c r="U156"/>
      <c r="V156"/>
      <c r="W156"/>
      <c r="X156"/>
      <c r="Y156"/>
      <c r="Z156"/>
      <c r="AA156"/>
    </row>
    <row r="157" spans="1:27" s="51" customFormat="1" ht="14.1" customHeight="1">
      <c r="A157" s="73">
        <v>10</v>
      </c>
      <c r="B157" s="113" t="s">
        <v>486</v>
      </c>
      <c r="C157" s="113" t="s">
        <v>487</v>
      </c>
      <c r="D157" s="9">
        <v>11513184</v>
      </c>
      <c r="E157" s="3">
        <v>4025.5542292968748</v>
      </c>
      <c r="F157" s="6"/>
      <c r="G157"/>
      <c r="H157"/>
      <c r="I157"/>
      <c r="J157"/>
      <c r="K157"/>
      <c r="L157"/>
      <c r="M157"/>
      <c r="N157"/>
      <c r="O157"/>
      <c r="P157"/>
      <c r="Q157"/>
      <c r="R157"/>
      <c r="S157"/>
      <c r="T157"/>
      <c r="U157"/>
      <c r="V157"/>
      <c r="W157"/>
      <c r="X157"/>
      <c r="Y157"/>
      <c r="Z157"/>
      <c r="AA157"/>
    </row>
    <row r="158" spans="1:27" s="51" customFormat="1" ht="14.1" customHeight="1">
      <c r="A158" s="365"/>
      <c r="B158" s="106"/>
      <c r="C158" s="106"/>
      <c r="D158" s="106"/>
      <c r="E158" s="106"/>
      <c r="F158" s="6"/>
      <c r="G158"/>
      <c r="H158"/>
      <c r="I158"/>
      <c r="J158"/>
      <c r="K158"/>
      <c r="L158"/>
      <c r="M158"/>
      <c r="N158"/>
      <c r="O158"/>
      <c r="P158"/>
      <c r="Q158"/>
      <c r="R158"/>
      <c r="S158"/>
      <c r="T158"/>
      <c r="U158"/>
      <c r="V158"/>
      <c r="W158"/>
      <c r="X158"/>
      <c r="Y158"/>
      <c r="Z158"/>
      <c r="AA158"/>
    </row>
    <row r="159" spans="1:27">
      <c r="A159" s="106"/>
      <c r="B159" s="106"/>
      <c r="C159" s="106" t="s">
        <v>367</v>
      </c>
      <c r="D159" s="106"/>
      <c r="G159" s="106"/>
      <c r="H159" s="106"/>
    </row>
    <row r="160" spans="1:27">
      <c r="A160" s="106"/>
      <c r="B160" s="106"/>
      <c r="C160" s="106"/>
      <c r="D160" s="106"/>
      <c r="G160" s="106"/>
      <c r="H160" s="106"/>
    </row>
    <row r="161" spans="1:8">
      <c r="A161" s="106"/>
      <c r="B161" s="106"/>
      <c r="C161" s="106"/>
      <c r="D161" s="106"/>
      <c r="G161" s="106"/>
      <c r="H161" s="106"/>
    </row>
    <row r="162" spans="1:8">
      <c r="A162" s="106"/>
      <c r="B162" s="106"/>
      <c r="C162" s="106"/>
      <c r="D162" s="106"/>
      <c r="G162" s="106"/>
      <c r="H162" s="106"/>
    </row>
    <row r="163" spans="1:8">
      <c r="A163" s="106"/>
      <c r="B163" s="106"/>
      <c r="C163" s="106"/>
      <c r="D163" s="106"/>
      <c r="G163" s="106"/>
      <c r="H163" s="106"/>
    </row>
    <row r="164" spans="1:8">
      <c r="A164" s="106"/>
      <c r="B164" s="106"/>
      <c r="C164" s="106"/>
      <c r="D164" s="106"/>
      <c r="G164" s="106"/>
      <c r="H164" s="106"/>
    </row>
    <row r="165" spans="1:8">
      <c r="A165" s="106"/>
      <c r="B165" s="106"/>
      <c r="C165" s="106"/>
      <c r="D165" s="106"/>
      <c r="G165" s="106"/>
      <c r="H165" s="106"/>
    </row>
    <row r="166" spans="1:8">
      <c r="A166" s="106"/>
      <c r="B166" s="106"/>
      <c r="C166" s="106"/>
      <c r="D166" s="106"/>
      <c r="G166" s="106"/>
      <c r="H166" s="106"/>
    </row>
    <row r="167" spans="1:8">
      <c r="A167" s="106"/>
      <c r="B167" s="106"/>
      <c r="C167" s="106"/>
      <c r="D167" s="106"/>
      <c r="G167" s="106"/>
      <c r="H167" s="106"/>
    </row>
    <row r="168" spans="1:8">
      <c r="A168" s="106"/>
      <c r="B168" s="106"/>
      <c r="C168" s="106"/>
      <c r="D168" s="106"/>
      <c r="G168" s="106"/>
      <c r="H168" s="106"/>
    </row>
    <row r="169" spans="1:8">
      <c r="A169" s="106"/>
      <c r="B169" s="106"/>
      <c r="C169" s="106"/>
      <c r="D169" s="106"/>
      <c r="G169" s="106"/>
      <c r="H169" s="106"/>
    </row>
    <row r="170" spans="1:8">
      <c r="A170" s="106"/>
      <c r="B170" s="106"/>
      <c r="C170" s="106"/>
      <c r="D170" s="106"/>
      <c r="G170" s="106"/>
      <c r="H170" s="106"/>
    </row>
    <row r="171" spans="1:8">
      <c r="A171" s="106"/>
      <c r="B171" s="106"/>
      <c r="C171" s="106"/>
      <c r="D171" s="106"/>
      <c r="G171" s="106"/>
      <c r="H171" s="106"/>
    </row>
    <row r="172" spans="1:8">
      <c r="A172" s="106"/>
      <c r="B172" s="106"/>
      <c r="C172" s="106"/>
      <c r="D172" s="106"/>
    </row>
    <row r="173" spans="1:8">
      <c r="A173" s="106"/>
      <c r="B173" s="106"/>
      <c r="C173" s="106"/>
      <c r="D173" s="106"/>
    </row>
    <row r="174" spans="1:8">
      <c r="A174" s="106"/>
      <c r="B174" s="106"/>
      <c r="C174" s="106"/>
      <c r="D174" s="106"/>
    </row>
    <row r="175" spans="1:8">
      <c r="A175" s="106"/>
      <c r="B175" s="106"/>
      <c r="C175" s="106"/>
      <c r="D175" s="106"/>
    </row>
    <row r="176" spans="1:8">
      <c r="A176" s="106"/>
    </row>
    <row r="177" spans="1:1">
      <c r="A177" s="106"/>
    </row>
    <row r="178" spans="1:1">
      <c r="A178" s="106"/>
    </row>
    <row r="179" spans="1:1">
      <c r="A179" s="106"/>
    </row>
    <row r="180" spans="1:1">
      <c r="A180" s="106"/>
    </row>
    <row r="181" spans="1:1">
      <c r="A181" s="106"/>
    </row>
    <row r="182" spans="1:1">
      <c r="A182" s="106"/>
    </row>
    <row r="183" spans="1:1">
      <c r="A183" s="106"/>
    </row>
    <row r="184" spans="1:1">
      <c r="A184" s="106"/>
    </row>
    <row r="185" spans="1:1">
      <c r="A185" s="106"/>
    </row>
  </sheetData>
  <mergeCells count="12">
    <mergeCell ref="A146:E146"/>
    <mergeCell ref="A133:E133"/>
    <mergeCell ref="A1:E1"/>
    <mergeCell ref="A27:E27"/>
    <mergeCell ref="A40:E40"/>
    <mergeCell ref="A120:E120"/>
    <mergeCell ref="A94:E94"/>
    <mergeCell ref="A107:E107"/>
    <mergeCell ref="A14:E14"/>
    <mergeCell ref="A81:E81"/>
    <mergeCell ref="A53:E53"/>
    <mergeCell ref="A66:E66"/>
  </mergeCells>
  <phoneticPr fontId="2" type="noConversion"/>
  <pageMargins left="0.75" right="0.75" top="1" bottom="1" header="0.5" footer="0.5"/>
  <pageSetup scale="75" orientation="landscape" horizontalDpi="4294967292" verticalDpi="4294967292" r:id="rId1"/>
  <headerFooter alignWithMargins="0">
    <oddHeader>&amp;R&amp;F
&amp;A</oddHeader>
    <oddFooter>&amp;RFebruary 2013</oddFooter>
  </headerFooter>
</worksheet>
</file>

<file path=xl/worksheets/sheet26.xml><?xml version="1.0" encoding="utf-8"?>
<worksheet xmlns="http://schemas.openxmlformats.org/spreadsheetml/2006/main" xmlns:r="http://schemas.openxmlformats.org/officeDocument/2006/relationships">
  <sheetPr codeName="Sheet21"/>
  <dimension ref="A1:N26"/>
  <sheetViews>
    <sheetView zoomScaleNormal="100" workbookViewId="0">
      <selection activeCell="A29" sqref="A29:A30"/>
    </sheetView>
  </sheetViews>
  <sheetFormatPr defaultColWidth="11.42578125" defaultRowHeight="12.75"/>
  <cols>
    <col min="1" max="1" width="17.28515625" customWidth="1"/>
    <col min="5" max="7" width="11.42578125" style="1"/>
    <col min="8" max="8" width="3.5703125" customWidth="1"/>
  </cols>
  <sheetData>
    <row r="1" spans="1:14" ht="36" customHeight="1">
      <c r="A1" s="575" t="s">
        <v>454</v>
      </c>
      <c r="B1" s="575"/>
      <c r="C1" s="575"/>
      <c r="D1" s="575"/>
      <c r="E1" s="575"/>
      <c r="F1" s="575"/>
      <c r="G1" s="575"/>
      <c r="H1" s="575"/>
      <c r="I1" s="575"/>
      <c r="J1" s="575"/>
      <c r="K1" s="575"/>
      <c r="L1" s="575"/>
      <c r="M1" s="575"/>
      <c r="N1" s="575"/>
    </row>
    <row r="5" spans="1:14" s="1" customFormat="1">
      <c r="A5" s="212" t="s">
        <v>311</v>
      </c>
      <c r="B5"/>
      <c r="C5"/>
      <c r="D5"/>
    </row>
    <row r="6" spans="1:14">
      <c r="A6" s="37" t="s">
        <v>167</v>
      </c>
      <c r="B6" s="37" t="s">
        <v>297</v>
      </c>
      <c r="C6" s="37" t="s">
        <v>298</v>
      </c>
      <c r="D6" s="206" t="s">
        <v>299</v>
      </c>
      <c r="E6" s="25" t="s">
        <v>368</v>
      </c>
      <c r="F6" s="360" t="s">
        <v>430</v>
      </c>
      <c r="G6" s="386" t="s">
        <v>498</v>
      </c>
    </row>
    <row r="7" spans="1:14">
      <c r="A7" s="2" t="s">
        <v>126</v>
      </c>
      <c r="B7" s="9">
        <v>35960845</v>
      </c>
      <c r="C7" s="9">
        <v>56769710</v>
      </c>
      <c r="D7" s="9">
        <v>120843195</v>
      </c>
      <c r="E7" s="9">
        <v>152842193</v>
      </c>
      <c r="F7" s="9">
        <v>189496476</v>
      </c>
      <c r="G7" s="9">
        <v>259717671</v>
      </c>
    </row>
    <row r="8" spans="1:14">
      <c r="A8" s="2" t="s">
        <v>208</v>
      </c>
      <c r="B8" s="9">
        <v>4047924</v>
      </c>
      <c r="C8" s="9">
        <v>4775660</v>
      </c>
      <c r="D8" s="9">
        <v>8503374</v>
      </c>
      <c r="E8" s="9">
        <v>21765044</v>
      </c>
      <c r="F8" s="9">
        <v>107011477</v>
      </c>
      <c r="G8" s="9">
        <v>35943372</v>
      </c>
    </row>
    <row r="9" spans="1:14">
      <c r="A9" s="2" t="s">
        <v>207</v>
      </c>
      <c r="B9" s="9">
        <v>21807890</v>
      </c>
      <c r="C9" s="9">
        <v>29173637</v>
      </c>
      <c r="D9" s="9">
        <v>44757028</v>
      </c>
      <c r="E9" s="9">
        <v>108980268</v>
      </c>
      <c r="F9" s="9">
        <v>98764041</v>
      </c>
      <c r="G9" s="9">
        <v>103754571</v>
      </c>
    </row>
    <row r="10" spans="1:14">
      <c r="A10" s="2" t="s">
        <v>206</v>
      </c>
      <c r="B10" s="9">
        <v>35546541</v>
      </c>
      <c r="C10" s="9">
        <v>29382642</v>
      </c>
      <c r="D10" s="9">
        <v>43295098</v>
      </c>
      <c r="E10" s="9">
        <v>91176918</v>
      </c>
      <c r="F10" s="9">
        <v>34184239</v>
      </c>
      <c r="G10" s="9">
        <v>100139259</v>
      </c>
    </row>
    <row r="11" spans="1:14">
      <c r="A11" s="2" t="s">
        <v>209</v>
      </c>
      <c r="B11" s="9">
        <v>430281</v>
      </c>
      <c r="C11" s="9">
        <v>309215</v>
      </c>
      <c r="D11" s="9">
        <v>658128</v>
      </c>
      <c r="E11" s="9">
        <v>995209</v>
      </c>
      <c r="F11" s="9">
        <v>658529</v>
      </c>
      <c r="G11" s="9">
        <v>1413004</v>
      </c>
    </row>
    <row r="12" spans="1:14">
      <c r="A12" s="2" t="s">
        <v>113</v>
      </c>
      <c r="B12" s="9">
        <v>3730370</v>
      </c>
      <c r="C12" s="9">
        <v>6215965</v>
      </c>
      <c r="D12" s="9">
        <v>15838991</v>
      </c>
      <c r="E12" s="9">
        <v>19175655</v>
      </c>
      <c r="F12" s="9">
        <v>21685919</v>
      </c>
      <c r="G12" s="9">
        <v>31009401</v>
      </c>
    </row>
    <row r="13" spans="1:14">
      <c r="A13" s="213" t="s">
        <v>312</v>
      </c>
      <c r="B13" s="9">
        <v>18975176</v>
      </c>
      <c r="C13" s="9">
        <v>18361473</v>
      </c>
      <c r="D13" s="9">
        <v>20768015</v>
      </c>
      <c r="E13" s="9">
        <v>17864446</v>
      </c>
      <c r="F13" s="9">
        <v>29041301</v>
      </c>
      <c r="G13" s="9">
        <v>38305071</v>
      </c>
    </row>
    <row r="14" spans="1:14">
      <c r="A14" s="420" t="s">
        <v>555</v>
      </c>
      <c r="B14" s="11"/>
      <c r="C14" s="12"/>
      <c r="D14" s="11"/>
      <c r="E14" s="209"/>
      <c r="F14" s="209"/>
      <c r="G14" s="209"/>
    </row>
    <row r="15" spans="1:14">
      <c r="A15" s="420" t="s">
        <v>556</v>
      </c>
      <c r="B15" s="11"/>
      <c r="C15" s="12"/>
      <c r="D15" s="11"/>
      <c r="E15" s="209"/>
      <c r="F15" s="209"/>
      <c r="G15" s="209"/>
    </row>
    <row r="16" spans="1:14">
      <c r="B16" s="6"/>
      <c r="D16" s="6"/>
    </row>
    <row r="17" spans="1:10">
      <c r="A17" s="353" t="s">
        <v>24</v>
      </c>
      <c r="B17" s="37" t="s">
        <v>297</v>
      </c>
      <c r="C17" s="37" t="s">
        <v>23</v>
      </c>
      <c r="D17" s="206" t="s">
        <v>299</v>
      </c>
      <c r="E17" s="25" t="s">
        <v>368</v>
      </c>
      <c r="F17" s="360" t="s">
        <v>430</v>
      </c>
      <c r="G17" s="386" t="s">
        <v>498</v>
      </c>
    </row>
    <row r="18" spans="1:10">
      <c r="A18" s="2" t="s">
        <v>126</v>
      </c>
      <c r="B18" s="9">
        <f>B$7</f>
        <v>35960845</v>
      </c>
      <c r="C18" s="9">
        <f>C$7</f>
        <v>56769710</v>
      </c>
      <c r="D18" s="9">
        <f>$D7</f>
        <v>120843195</v>
      </c>
      <c r="E18" s="9">
        <f>E7</f>
        <v>152842193</v>
      </c>
      <c r="F18" s="9">
        <f>F7</f>
        <v>189496476</v>
      </c>
      <c r="G18" s="9">
        <f>G7</f>
        <v>259717671</v>
      </c>
    </row>
    <row r="19" spans="1:10">
      <c r="A19" s="2" t="s">
        <v>22</v>
      </c>
      <c r="B19" s="9">
        <f>SUM(B$8:B$12)</f>
        <v>65563006</v>
      </c>
      <c r="C19" s="9">
        <f>SUM(C8:C12)</f>
        <v>69857119</v>
      </c>
      <c r="D19" s="9">
        <f>SUM(D8:D12)</f>
        <v>113052619</v>
      </c>
      <c r="E19" s="9">
        <f>SUM(E8:E12)</f>
        <v>242093094</v>
      </c>
      <c r="F19" s="9">
        <f>SUM(F8:F12)</f>
        <v>262304205</v>
      </c>
      <c r="G19" s="9">
        <f>SUM(G8:G12)</f>
        <v>272259607</v>
      </c>
    </row>
    <row r="20" spans="1:10">
      <c r="E20"/>
      <c r="F20"/>
      <c r="G20"/>
    </row>
    <row r="21" spans="1:10">
      <c r="A21" s="2" t="s">
        <v>309</v>
      </c>
      <c r="B21" s="37" t="s">
        <v>225</v>
      </c>
      <c r="C21" s="37" t="s">
        <v>23</v>
      </c>
      <c r="D21" s="206" t="s">
        <v>299</v>
      </c>
      <c r="E21" s="25" t="s">
        <v>368</v>
      </c>
      <c r="F21" s="360" t="s">
        <v>430</v>
      </c>
      <c r="G21" s="386" t="s">
        <v>498</v>
      </c>
    </row>
    <row r="22" spans="1:10">
      <c r="A22" s="2" t="s">
        <v>126</v>
      </c>
      <c r="B22" s="228">
        <v>630.5</v>
      </c>
      <c r="C22" s="228">
        <v>763.25908203125016</v>
      </c>
      <c r="D22" s="228">
        <v>886.57</v>
      </c>
      <c r="E22" s="228">
        <v>1195.22</v>
      </c>
      <c r="F22" s="228">
        <v>1294.5927050781249</v>
      </c>
      <c r="G22" s="228">
        <f>Distribution!N178</f>
        <v>1775.4870273437502</v>
      </c>
    </row>
    <row r="23" spans="1:10">
      <c r="A23" s="2" t="s">
        <v>22</v>
      </c>
      <c r="B23" s="228">
        <v>757.3</v>
      </c>
      <c r="C23" s="228">
        <v>1063.0125683593751</v>
      </c>
      <c r="D23" s="228">
        <f>1396.45-(23.4-7.5)</f>
        <v>1380.55</v>
      </c>
      <c r="E23" s="228">
        <v>2097.4899999999998</v>
      </c>
      <c r="F23" s="228">
        <v>2720.0899609375006</v>
      </c>
      <c r="G23" s="228">
        <f>Distribution!N179+Distribution!N180+Distribution!N181+Distribution!N182+Distribution!N183</f>
        <v>3076.5047451171872</v>
      </c>
    </row>
    <row r="25" spans="1:10">
      <c r="C25" s="229"/>
      <c r="I25" s="276" t="s">
        <v>310</v>
      </c>
      <c r="J25" s="276"/>
    </row>
    <row r="26" spans="1:10" ht="15">
      <c r="I26" s="276"/>
      <c r="J26" s="230"/>
    </row>
  </sheetData>
  <sortState ref="A8:F12">
    <sortCondition ref="A8:A12"/>
  </sortState>
  <mergeCells count="1">
    <mergeCell ref="A1:N1"/>
  </mergeCells>
  <phoneticPr fontId="2" type="noConversion"/>
  <printOptions horizontalCentered="1"/>
  <pageMargins left="0.75" right="0.75" top="1" bottom="1" header="0.5" footer="0.5"/>
  <pageSetup scale="75" orientation="landscape" horizontalDpi="4294967292" verticalDpi="4294967292" r:id="rId1"/>
  <headerFooter alignWithMargins="0">
    <oddHeader>&amp;R&amp;F
&amp;A</oddHeader>
    <oddFooter>&amp;RFebruary 2013</oddFooter>
  </headerFooter>
  <ignoredErrors>
    <ignoredError sqref="C19:G19" formulaRange="1"/>
  </ignoredErrors>
  <drawing r:id="rId2"/>
</worksheet>
</file>

<file path=xl/worksheets/sheet27.xml><?xml version="1.0" encoding="utf-8"?>
<worksheet xmlns="http://schemas.openxmlformats.org/spreadsheetml/2006/main" xmlns:r="http://schemas.openxmlformats.org/officeDocument/2006/relationships">
  <sheetPr codeName="Sheet22"/>
  <dimension ref="A1:K10"/>
  <sheetViews>
    <sheetView zoomScaleNormal="100" workbookViewId="0">
      <selection activeCell="A29" sqref="A29:A30"/>
    </sheetView>
  </sheetViews>
  <sheetFormatPr defaultColWidth="11.42578125" defaultRowHeight="12.75"/>
  <cols>
    <col min="1" max="6" width="12.7109375" customWidth="1"/>
  </cols>
  <sheetData>
    <row r="1" spans="1:11" ht="24.75" customHeight="1">
      <c r="A1" s="534" t="s">
        <v>557</v>
      </c>
      <c r="B1" s="575"/>
      <c r="C1" s="575"/>
      <c r="D1" s="575"/>
      <c r="E1" s="575"/>
      <c r="F1" s="575"/>
      <c r="G1" s="575"/>
      <c r="H1" s="575"/>
      <c r="I1" s="575"/>
      <c r="J1" s="575"/>
      <c r="K1" s="128"/>
    </row>
    <row r="4" spans="1:11" s="232" customFormat="1">
      <c r="A4" s="153" t="s">
        <v>14</v>
      </c>
      <c r="B4" s="231" t="s">
        <v>27</v>
      </c>
      <c r="C4" s="231" t="s">
        <v>35</v>
      </c>
      <c r="D4" s="231" t="s">
        <v>39</v>
      </c>
      <c r="E4" s="321" t="s">
        <v>370</v>
      </c>
      <c r="F4" s="231" t="s">
        <v>36</v>
      </c>
    </row>
    <row r="5" spans="1:11">
      <c r="A5" s="359" t="s">
        <v>201</v>
      </c>
      <c r="B5" s="2">
        <v>72</v>
      </c>
      <c r="C5" s="2">
        <v>136</v>
      </c>
      <c r="D5" s="2">
        <v>51</v>
      </c>
      <c r="E5" s="2">
        <v>24</v>
      </c>
      <c r="F5" s="9">
        <v>179703</v>
      </c>
    </row>
    <row r="6" spans="1:11">
      <c r="A6" s="359" t="s">
        <v>202</v>
      </c>
      <c r="B6" s="2">
        <v>168</v>
      </c>
      <c r="C6" s="2">
        <v>283</v>
      </c>
      <c r="D6" s="2">
        <v>41</v>
      </c>
      <c r="E6" s="2">
        <v>144</v>
      </c>
      <c r="F6" s="9">
        <v>147847</v>
      </c>
    </row>
    <row r="7" spans="1:11">
      <c r="A7" s="206" t="s">
        <v>278</v>
      </c>
      <c r="B7" s="2">
        <v>167</v>
      </c>
      <c r="C7" s="2">
        <v>329</v>
      </c>
      <c r="D7" s="2">
        <v>27</v>
      </c>
      <c r="E7" s="2">
        <v>161</v>
      </c>
      <c r="F7" s="9">
        <v>280987</v>
      </c>
    </row>
    <row r="8" spans="1:11">
      <c r="A8" s="360" t="s">
        <v>362</v>
      </c>
      <c r="B8" s="2">
        <v>124</v>
      </c>
      <c r="C8" s="2">
        <v>250</v>
      </c>
      <c r="D8" s="2">
        <v>18</v>
      </c>
      <c r="E8" s="2">
        <v>340</v>
      </c>
      <c r="F8" s="9">
        <v>481872</v>
      </c>
    </row>
    <row r="9" spans="1:11">
      <c r="A9" s="359" t="s">
        <v>427</v>
      </c>
      <c r="B9" s="9">
        <v>64</v>
      </c>
      <c r="C9" s="9">
        <v>210</v>
      </c>
      <c r="D9" s="9">
        <v>26</v>
      </c>
      <c r="E9" s="9">
        <v>303</v>
      </c>
      <c r="F9" s="9">
        <v>407039</v>
      </c>
    </row>
    <row r="10" spans="1:11">
      <c r="A10" s="385" t="s">
        <v>489</v>
      </c>
      <c r="B10" s="9">
        <v>107</v>
      </c>
      <c r="C10" s="9">
        <v>163</v>
      </c>
      <c r="D10" s="9">
        <v>12</v>
      </c>
      <c r="E10" s="9">
        <v>304</v>
      </c>
      <c r="F10" s="9">
        <v>460597</v>
      </c>
    </row>
  </sheetData>
  <mergeCells count="1">
    <mergeCell ref="A1:J1"/>
  </mergeCells>
  <phoneticPr fontId="2" type="noConversion"/>
  <pageMargins left="0.75" right="0.75" top="1" bottom="1" header="0.5" footer="0.5"/>
  <pageSetup scale="75" orientation="landscape" horizontalDpi="4294967292" verticalDpi="4294967292" r:id="rId1"/>
  <headerFooter alignWithMargins="0">
    <oddHeader>&amp;R&amp;F
&amp;A</oddHeader>
    <oddFooter>&amp;RFebruary 2013</oddFooter>
  </headerFooter>
  <drawing r:id="rId2"/>
</worksheet>
</file>

<file path=xl/worksheets/sheet28.xml><?xml version="1.0" encoding="utf-8"?>
<worksheet xmlns="http://schemas.openxmlformats.org/spreadsheetml/2006/main" xmlns:r="http://schemas.openxmlformats.org/officeDocument/2006/relationships">
  <sheetPr codeName="Sheet23"/>
  <dimension ref="A1:Q90"/>
  <sheetViews>
    <sheetView zoomScaleNormal="100" workbookViewId="0">
      <selection activeCell="L3" sqref="L3"/>
    </sheetView>
  </sheetViews>
  <sheetFormatPr defaultColWidth="9.140625" defaultRowHeight="12.75"/>
  <cols>
    <col min="1" max="1" width="13.28515625" style="341" customWidth="1"/>
    <col min="2" max="5" width="15.7109375" style="341" customWidth="1"/>
    <col min="6" max="6" width="16.42578125" style="341" customWidth="1"/>
    <col min="7" max="7" width="4.28515625" style="341" customWidth="1"/>
    <col min="8" max="17" width="9.140625" style="341"/>
    <col min="18" max="16384" width="9.140625" style="21"/>
  </cols>
  <sheetData>
    <row r="1" spans="1:9" ht="44.25" customHeight="1">
      <c r="A1" s="569" t="s">
        <v>654</v>
      </c>
      <c r="B1" s="576"/>
      <c r="C1" s="576"/>
      <c r="D1" s="576"/>
      <c r="E1" s="576"/>
      <c r="F1" s="576"/>
      <c r="G1" s="576"/>
      <c r="H1" s="576"/>
      <c r="I1" s="576"/>
    </row>
    <row r="2" spans="1:9">
      <c r="A2" s="345"/>
      <c r="B2" s="345"/>
      <c r="C2" s="345"/>
      <c r="D2" s="345"/>
      <c r="E2" s="345"/>
      <c r="F2" s="345"/>
      <c r="G2" s="345"/>
      <c r="H2" s="345"/>
      <c r="I2" s="345"/>
    </row>
    <row r="3" spans="1:9" ht="38.25">
      <c r="A3" s="349" t="s">
        <v>623</v>
      </c>
      <c r="B3" s="249" t="s">
        <v>76</v>
      </c>
      <c r="C3" s="249" t="s">
        <v>77</v>
      </c>
      <c r="D3" s="249" t="s">
        <v>150</v>
      </c>
      <c r="E3" s="275" t="s">
        <v>151</v>
      </c>
      <c r="F3" s="103" t="s">
        <v>517</v>
      </c>
      <c r="G3" s="345"/>
      <c r="H3" s="345"/>
      <c r="I3" s="345"/>
    </row>
    <row r="4" spans="1:9">
      <c r="A4" s="2" t="s">
        <v>145</v>
      </c>
      <c r="B4" s="29">
        <v>165200</v>
      </c>
      <c r="C4" s="29">
        <v>1743569</v>
      </c>
      <c r="D4" s="33">
        <v>106536</v>
      </c>
      <c r="E4" s="29">
        <v>78989</v>
      </c>
      <c r="F4" s="29">
        <v>30167</v>
      </c>
      <c r="G4" s="345"/>
      <c r="H4" s="345"/>
      <c r="I4" s="345"/>
    </row>
    <row r="5" spans="1:9">
      <c r="A5" s="28" t="s">
        <v>73</v>
      </c>
      <c r="B5" s="29">
        <v>13439</v>
      </c>
      <c r="C5" s="29">
        <v>124754</v>
      </c>
      <c r="D5" s="29">
        <v>7258</v>
      </c>
      <c r="E5" s="29">
        <v>5347</v>
      </c>
      <c r="F5" s="29">
        <v>2168</v>
      </c>
      <c r="G5" s="345"/>
      <c r="H5" s="345"/>
      <c r="I5" s="345"/>
    </row>
    <row r="6" spans="1:9">
      <c r="A6" s="28" t="s">
        <v>231</v>
      </c>
      <c r="B6" s="29">
        <v>5628</v>
      </c>
      <c r="C6" s="29">
        <v>108135</v>
      </c>
      <c r="D6" s="29">
        <v>4486</v>
      </c>
      <c r="E6" s="29">
        <v>3586</v>
      </c>
      <c r="F6" s="33">
        <v>1003</v>
      </c>
      <c r="G6" s="345"/>
      <c r="H6" s="345"/>
      <c r="I6" s="345"/>
    </row>
    <row r="7" spans="1:9">
      <c r="A7" s="28" t="s">
        <v>159</v>
      </c>
      <c r="B7" s="29">
        <v>214570</v>
      </c>
      <c r="C7" s="29">
        <v>7631590</v>
      </c>
      <c r="D7" s="29">
        <v>120292</v>
      </c>
      <c r="E7" s="29">
        <v>86007</v>
      </c>
      <c r="F7" s="29">
        <v>38305</v>
      </c>
      <c r="G7" s="345"/>
      <c r="H7" s="345"/>
      <c r="I7" s="345"/>
    </row>
    <row r="8" spans="1:9">
      <c r="A8" s="28" t="s">
        <v>133</v>
      </c>
      <c r="B8" s="29">
        <v>6236</v>
      </c>
      <c r="C8" s="29">
        <v>50572</v>
      </c>
      <c r="D8" s="29">
        <v>4606</v>
      </c>
      <c r="E8" s="29">
        <v>3972</v>
      </c>
      <c r="F8" s="29">
        <v>905</v>
      </c>
      <c r="G8" s="345"/>
      <c r="H8" s="345"/>
      <c r="I8" s="345"/>
    </row>
    <row r="9" spans="1:9">
      <c r="A9" s="28" t="s">
        <v>160</v>
      </c>
      <c r="B9" s="33">
        <v>205451</v>
      </c>
      <c r="C9" s="33">
        <v>1386094</v>
      </c>
      <c r="D9" s="33">
        <v>164546</v>
      </c>
      <c r="E9" s="33">
        <v>136167</v>
      </c>
      <c r="F9" s="33">
        <v>29331</v>
      </c>
      <c r="G9" s="345"/>
      <c r="H9" s="345"/>
      <c r="I9" s="345"/>
    </row>
    <row r="10" spans="1:9">
      <c r="A10" s="28" t="s">
        <v>100</v>
      </c>
      <c r="B10" s="29">
        <v>652612</v>
      </c>
      <c r="C10" s="29">
        <v>7811167</v>
      </c>
      <c r="D10" s="29">
        <v>343312</v>
      </c>
      <c r="E10" s="29">
        <v>270366</v>
      </c>
      <c r="F10" s="29">
        <v>97286</v>
      </c>
      <c r="G10" s="345"/>
      <c r="H10" s="345"/>
      <c r="I10" s="345"/>
    </row>
    <row r="11" spans="1:9">
      <c r="A11" s="28" t="s">
        <v>101</v>
      </c>
      <c r="B11" s="29">
        <v>536704</v>
      </c>
      <c r="C11" s="29">
        <v>3727105</v>
      </c>
      <c r="D11" s="29">
        <v>356268</v>
      </c>
      <c r="E11" s="29">
        <v>277999</v>
      </c>
      <c r="F11" s="29">
        <v>111448</v>
      </c>
      <c r="G11" s="345"/>
      <c r="H11" s="345"/>
      <c r="I11" s="345"/>
    </row>
    <row r="12" spans="1:9">
      <c r="A12" s="28" t="s">
        <v>106</v>
      </c>
      <c r="B12" s="29">
        <v>18181</v>
      </c>
      <c r="C12" s="29">
        <v>103414</v>
      </c>
      <c r="D12" s="29">
        <v>14448</v>
      </c>
      <c r="E12" s="29">
        <v>12063</v>
      </c>
      <c r="F12" s="29">
        <v>3149</v>
      </c>
      <c r="G12" s="345"/>
      <c r="H12" s="345"/>
      <c r="I12" s="345"/>
    </row>
    <row r="13" spans="1:9">
      <c r="A13" s="28" t="s">
        <v>303</v>
      </c>
      <c r="B13" s="29">
        <v>28056</v>
      </c>
      <c r="C13" s="29">
        <v>221636</v>
      </c>
      <c r="D13" s="29">
        <v>19278</v>
      </c>
      <c r="E13" s="29">
        <v>13924</v>
      </c>
      <c r="F13" s="29">
        <v>5671</v>
      </c>
      <c r="G13" s="345"/>
      <c r="H13" s="345"/>
      <c r="I13" s="345"/>
    </row>
    <row r="14" spans="1:9">
      <c r="A14" s="28" t="s">
        <v>107</v>
      </c>
      <c r="B14" s="29">
        <v>127843</v>
      </c>
      <c r="C14" s="29">
        <v>813099</v>
      </c>
      <c r="D14" s="33">
        <v>107713</v>
      </c>
      <c r="E14" s="29">
        <v>91182</v>
      </c>
      <c r="F14" s="29">
        <v>20133</v>
      </c>
      <c r="G14" s="345"/>
      <c r="H14" s="345"/>
      <c r="I14" s="345"/>
    </row>
    <row r="15" spans="1:9">
      <c r="A15" s="426" t="s">
        <v>158</v>
      </c>
      <c r="B15" s="340">
        <f>SUM(B4:B14)</f>
        <v>1973920</v>
      </c>
      <c r="C15" s="340">
        <f t="shared" ref="C15:F15" si="0">SUM(C4:C14)</f>
        <v>23721135</v>
      </c>
      <c r="D15" s="340">
        <f t="shared" si="0"/>
        <v>1248743</v>
      </c>
      <c r="E15" s="340">
        <f t="shared" si="0"/>
        <v>979602</v>
      </c>
      <c r="F15" s="340">
        <f t="shared" si="0"/>
        <v>339566</v>
      </c>
      <c r="G15" s="345"/>
      <c r="H15" s="345"/>
      <c r="I15" s="345"/>
    </row>
    <row r="16" spans="1:9">
      <c r="A16" s="428"/>
      <c r="B16" s="428"/>
      <c r="C16" s="428"/>
      <c r="D16" s="428"/>
      <c r="E16" s="428"/>
      <c r="F16" s="428"/>
    </row>
    <row r="17" spans="1:6" ht="38.25">
      <c r="A17" s="349" t="s">
        <v>623</v>
      </c>
      <c r="B17" s="249" t="s">
        <v>76</v>
      </c>
      <c r="C17" s="249" t="s">
        <v>77</v>
      </c>
      <c r="D17" s="249" t="s">
        <v>150</v>
      </c>
      <c r="E17" s="275" t="s">
        <v>151</v>
      </c>
      <c r="F17" s="103" t="s">
        <v>441</v>
      </c>
    </row>
    <row r="18" spans="1:6">
      <c r="A18" s="28" t="s">
        <v>145</v>
      </c>
      <c r="B18" s="29">
        <v>199316</v>
      </c>
      <c r="C18" s="29">
        <v>2420483</v>
      </c>
      <c r="D18" s="33">
        <v>139685</v>
      </c>
      <c r="E18" s="29">
        <v>109250</v>
      </c>
      <c r="F18" s="29">
        <v>23061</v>
      </c>
    </row>
    <row r="19" spans="1:6">
      <c r="A19" s="28" t="s">
        <v>73</v>
      </c>
      <c r="B19" s="29">
        <v>13772</v>
      </c>
      <c r="C19" s="29">
        <v>177994</v>
      </c>
      <c r="D19" s="29">
        <v>5236</v>
      </c>
      <c r="E19" s="29">
        <v>3362</v>
      </c>
      <c r="F19" s="29">
        <v>1534</v>
      </c>
    </row>
    <row r="20" spans="1:6">
      <c r="A20" s="28" t="s">
        <v>231</v>
      </c>
      <c r="B20" s="29">
        <v>2504</v>
      </c>
      <c r="C20" s="29">
        <v>57720</v>
      </c>
      <c r="D20" s="29">
        <v>2093</v>
      </c>
      <c r="E20" s="29">
        <v>1764</v>
      </c>
      <c r="F20" s="33">
        <v>231</v>
      </c>
    </row>
    <row r="21" spans="1:6">
      <c r="A21" s="28" t="s">
        <v>159</v>
      </c>
      <c r="B21" s="29">
        <v>191134</v>
      </c>
      <c r="C21" s="29">
        <v>7011266</v>
      </c>
      <c r="D21" s="29">
        <v>108531</v>
      </c>
      <c r="E21" s="29">
        <v>79533</v>
      </c>
      <c r="F21" s="29">
        <v>23753</v>
      </c>
    </row>
    <row r="22" spans="1:6">
      <c r="A22" s="28" t="s">
        <v>133</v>
      </c>
      <c r="B22" s="29">
        <v>4566</v>
      </c>
      <c r="C22" s="29">
        <v>143683</v>
      </c>
      <c r="D22" s="29">
        <v>3092</v>
      </c>
      <c r="E22" s="29">
        <v>2707</v>
      </c>
      <c r="F22" s="29">
        <v>424</v>
      </c>
    </row>
    <row r="23" spans="1:6">
      <c r="A23" s="28" t="s">
        <v>160</v>
      </c>
      <c r="B23" s="33">
        <v>94768</v>
      </c>
      <c r="C23" s="33">
        <v>915566</v>
      </c>
      <c r="D23" s="33">
        <v>64358</v>
      </c>
      <c r="E23" s="33">
        <v>46532</v>
      </c>
      <c r="F23" s="33">
        <v>13536</v>
      </c>
    </row>
    <row r="24" spans="1:6">
      <c r="A24" s="28" t="s">
        <v>100</v>
      </c>
      <c r="B24" s="29">
        <v>230192</v>
      </c>
      <c r="C24" s="29">
        <v>3059401</v>
      </c>
      <c r="D24" s="29">
        <v>118902</v>
      </c>
      <c r="E24" s="29">
        <v>92513</v>
      </c>
      <c r="F24" s="29">
        <v>28053</v>
      </c>
    </row>
    <row r="25" spans="1:6">
      <c r="A25" s="28" t="s">
        <v>101</v>
      </c>
      <c r="B25" s="29">
        <v>425601</v>
      </c>
      <c r="C25" s="29">
        <v>3745528</v>
      </c>
      <c r="D25" s="29">
        <v>287337</v>
      </c>
      <c r="E25" s="29">
        <v>226258</v>
      </c>
      <c r="F25" s="29">
        <v>46135</v>
      </c>
    </row>
    <row r="26" spans="1:6">
      <c r="A26" s="28" t="s">
        <v>106</v>
      </c>
      <c r="B26" s="29">
        <v>11300</v>
      </c>
      <c r="C26" s="29">
        <v>165812</v>
      </c>
      <c r="D26" s="29">
        <v>8349</v>
      </c>
      <c r="E26" s="29">
        <v>6857</v>
      </c>
      <c r="F26" s="29">
        <v>1275</v>
      </c>
    </row>
    <row r="27" spans="1:6">
      <c r="A27" s="28" t="s">
        <v>303</v>
      </c>
      <c r="B27" s="29">
        <v>25614</v>
      </c>
      <c r="C27" s="29">
        <v>205349</v>
      </c>
      <c r="D27" s="29">
        <v>17425</v>
      </c>
      <c r="E27" s="29">
        <v>12821</v>
      </c>
      <c r="F27" s="29">
        <v>3329</v>
      </c>
    </row>
    <row r="28" spans="1:6">
      <c r="A28" s="28" t="s">
        <v>107</v>
      </c>
      <c r="B28" s="29">
        <v>119831</v>
      </c>
      <c r="C28" s="29">
        <v>714477</v>
      </c>
      <c r="D28" s="33">
        <v>100968</v>
      </c>
      <c r="E28" s="29">
        <v>85070</v>
      </c>
      <c r="F28" s="29">
        <v>8745</v>
      </c>
    </row>
    <row r="29" spans="1:6">
      <c r="A29" s="367" t="s">
        <v>177</v>
      </c>
      <c r="B29" s="372">
        <f>SUM(B18:B28)</f>
        <v>1318598</v>
      </c>
      <c r="C29" s="372">
        <f t="shared" ref="C29:F29" si="1">SUM(C18:C28)</f>
        <v>18617279</v>
      </c>
      <c r="D29" s="372">
        <f t="shared" si="1"/>
        <v>855976</v>
      </c>
      <c r="E29" s="372">
        <f t="shared" si="1"/>
        <v>666667</v>
      </c>
      <c r="F29" s="372">
        <f t="shared" si="1"/>
        <v>150076</v>
      </c>
    </row>
    <row r="30" spans="1:6">
      <c r="A30" s="368"/>
      <c r="B30" s="368"/>
      <c r="C30" s="368"/>
      <c r="D30" s="368"/>
      <c r="E30" s="368"/>
      <c r="F30" s="368"/>
    </row>
    <row r="31" spans="1:6" ht="38.25">
      <c r="A31" s="349" t="s">
        <v>623</v>
      </c>
      <c r="B31" s="249" t="s">
        <v>76</v>
      </c>
      <c r="C31" s="249" t="s">
        <v>77</v>
      </c>
      <c r="D31" s="249" t="s">
        <v>150</v>
      </c>
      <c r="E31" s="275" t="s">
        <v>151</v>
      </c>
      <c r="F31" s="103" t="s">
        <v>396</v>
      </c>
    </row>
    <row r="32" spans="1:6">
      <c r="A32" s="28" t="s">
        <v>145</v>
      </c>
      <c r="B32" s="29">
        <v>191478</v>
      </c>
      <c r="C32" s="29">
        <v>2205316</v>
      </c>
      <c r="D32" s="33">
        <v>129351</v>
      </c>
      <c r="E32" s="29">
        <v>101676</v>
      </c>
      <c r="F32" s="29">
        <v>32334</v>
      </c>
    </row>
    <row r="33" spans="1:17">
      <c r="A33" s="28" t="s">
        <v>73</v>
      </c>
      <c r="B33" s="29">
        <v>16270</v>
      </c>
      <c r="C33" s="29">
        <v>184821</v>
      </c>
      <c r="D33" s="29">
        <v>8779</v>
      </c>
      <c r="E33" s="29">
        <v>6607</v>
      </c>
      <c r="F33" s="29">
        <v>2495</v>
      </c>
    </row>
    <row r="34" spans="1:17">
      <c r="A34" s="28" t="s">
        <v>231</v>
      </c>
      <c r="B34" s="29">
        <v>2241</v>
      </c>
      <c r="C34" s="29">
        <v>13695</v>
      </c>
      <c r="D34" s="29">
        <v>1935</v>
      </c>
      <c r="E34" s="29">
        <v>1631</v>
      </c>
      <c r="F34" s="33">
        <v>402</v>
      </c>
    </row>
    <row r="35" spans="1:17">
      <c r="A35" s="28" t="s">
        <v>159</v>
      </c>
      <c r="B35" s="29">
        <v>155369</v>
      </c>
      <c r="C35" s="29">
        <v>5690078</v>
      </c>
      <c r="D35" s="29">
        <v>81529</v>
      </c>
      <c r="E35" s="29">
        <v>55117</v>
      </c>
      <c r="F35" s="29">
        <v>26623</v>
      </c>
    </row>
    <row r="36" spans="1:17">
      <c r="A36" s="28" t="s">
        <v>133</v>
      </c>
      <c r="B36" s="29">
        <v>5044</v>
      </c>
      <c r="C36" s="29">
        <v>37090</v>
      </c>
      <c r="D36" s="29">
        <v>3477</v>
      </c>
      <c r="E36" s="29">
        <v>3045</v>
      </c>
      <c r="F36" s="29">
        <v>698</v>
      </c>
    </row>
    <row r="37" spans="1:17">
      <c r="A37" s="28" t="s">
        <v>160</v>
      </c>
      <c r="B37" s="33">
        <v>35281</v>
      </c>
      <c r="C37" s="33">
        <v>251786</v>
      </c>
      <c r="D37" s="33">
        <v>23036</v>
      </c>
      <c r="E37" s="33">
        <v>17939</v>
      </c>
      <c r="F37" s="33">
        <v>8699</v>
      </c>
    </row>
    <row r="38" spans="1:17">
      <c r="A38" s="28" t="s">
        <v>100</v>
      </c>
      <c r="B38" s="29">
        <v>87176</v>
      </c>
      <c r="C38" s="29">
        <v>1513257</v>
      </c>
      <c r="D38" s="29">
        <v>37412</v>
      </c>
      <c r="E38" s="29">
        <v>24098</v>
      </c>
      <c r="F38" s="29">
        <v>14480</v>
      </c>
    </row>
    <row r="39" spans="1:17">
      <c r="A39" s="28" t="s">
        <v>101</v>
      </c>
      <c r="B39" s="29">
        <v>435375</v>
      </c>
      <c r="C39" s="29">
        <v>2700947</v>
      </c>
      <c r="D39" s="29">
        <v>287305</v>
      </c>
      <c r="E39" s="29">
        <v>229543</v>
      </c>
      <c r="F39" s="29">
        <v>88617</v>
      </c>
    </row>
    <row r="40" spans="1:17">
      <c r="A40" s="28" t="s">
        <v>106</v>
      </c>
      <c r="B40" s="29">
        <v>18437</v>
      </c>
      <c r="C40" s="29">
        <v>152661</v>
      </c>
      <c r="D40" s="29">
        <v>13475</v>
      </c>
      <c r="E40" s="29">
        <v>10981</v>
      </c>
      <c r="F40" s="29">
        <v>3340</v>
      </c>
    </row>
    <row r="41" spans="1:17">
      <c r="A41" s="28" t="s">
        <v>303</v>
      </c>
      <c r="B41" s="29">
        <v>19897</v>
      </c>
      <c r="C41" s="29">
        <v>103047</v>
      </c>
      <c r="D41" s="29">
        <v>14808</v>
      </c>
      <c r="E41" s="29">
        <v>11372</v>
      </c>
      <c r="F41" s="29">
        <v>4331</v>
      </c>
    </row>
    <row r="42" spans="1:17" s="286" customFormat="1">
      <c r="A42" s="28" t="s">
        <v>107</v>
      </c>
      <c r="B42" s="29">
        <v>142290</v>
      </c>
      <c r="C42" s="29">
        <v>801448</v>
      </c>
      <c r="D42" s="33">
        <v>117837</v>
      </c>
      <c r="E42" s="29">
        <v>98760</v>
      </c>
      <c r="F42" s="29">
        <v>23359</v>
      </c>
      <c r="G42" s="341"/>
      <c r="H42" s="341"/>
      <c r="I42" s="341"/>
      <c r="J42" s="341"/>
      <c r="K42" s="341"/>
      <c r="L42" s="341"/>
      <c r="M42" s="341"/>
      <c r="N42" s="341"/>
      <c r="O42" s="341"/>
      <c r="P42" s="341"/>
      <c r="Q42" s="341"/>
    </row>
    <row r="43" spans="1:17">
      <c r="A43" s="367" t="s">
        <v>177</v>
      </c>
      <c r="B43" s="372">
        <f>SUM(B32:B42)</f>
        <v>1108858</v>
      </c>
      <c r="C43" s="372">
        <f t="shared" ref="C43:F43" si="2">SUM(C32:C42)</f>
        <v>13654146</v>
      </c>
      <c r="D43" s="372">
        <f t="shared" si="2"/>
        <v>718944</v>
      </c>
      <c r="E43" s="372">
        <f t="shared" si="2"/>
        <v>560769</v>
      </c>
      <c r="F43" s="372">
        <f t="shared" si="2"/>
        <v>205378</v>
      </c>
    </row>
    <row r="44" spans="1:17">
      <c r="A44" s="21"/>
      <c r="B44" s="21"/>
      <c r="C44" s="21"/>
      <c r="D44" s="21"/>
      <c r="E44" s="21"/>
      <c r="F44" s="21"/>
    </row>
    <row r="45" spans="1:17" ht="38.25">
      <c r="A45" s="349" t="s">
        <v>623</v>
      </c>
      <c r="B45" s="249" t="s">
        <v>76</v>
      </c>
      <c r="C45" s="249" t="s">
        <v>77</v>
      </c>
      <c r="D45" s="249" t="s">
        <v>150</v>
      </c>
      <c r="E45" s="275" t="s">
        <v>151</v>
      </c>
      <c r="F45" s="103" t="s">
        <v>308</v>
      </c>
    </row>
    <row r="46" spans="1:17">
      <c r="A46" s="28" t="s">
        <v>145</v>
      </c>
      <c r="B46" s="29">
        <v>160681</v>
      </c>
      <c r="C46" s="29">
        <v>1799677</v>
      </c>
      <c r="D46" s="33">
        <v>109905</v>
      </c>
      <c r="E46" s="29">
        <v>89050</v>
      </c>
      <c r="F46" s="29">
        <v>17838</v>
      </c>
    </row>
    <row r="47" spans="1:17">
      <c r="A47" s="28" t="s">
        <v>73</v>
      </c>
      <c r="B47" s="29">
        <v>6366</v>
      </c>
      <c r="C47" s="29">
        <v>86010</v>
      </c>
      <c r="D47" s="29">
        <v>2548</v>
      </c>
      <c r="E47" s="29">
        <v>1861</v>
      </c>
      <c r="F47" s="29">
        <v>712</v>
      </c>
    </row>
    <row r="48" spans="1:17">
      <c r="A48" s="28" t="s">
        <v>231</v>
      </c>
      <c r="B48" s="29">
        <v>1195</v>
      </c>
      <c r="C48" s="29">
        <v>7220</v>
      </c>
      <c r="D48" s="29">
        <v>979</v>
      </c>
      <c r="E48" s="29">
        <v>860</v>
      </c>
      <c r="F48" s="33">
        <v>114</v>
      </c>
    </row>
    <row r="49" spans="1:17">
      <c r="A49" s="28" t="s">
        <v>159</v>
      </c>
      <c r="B49" s="29">
        <v>144585</v>
      </c>
      <c r="C49" s="29">
        <v>3472493</v>
      </c>
      <c r="D49" s="29">
        <v>80801</v>
      </c>
      <c r="E49" s="29">
        <v>61119</v>
      </c>
      <c r="F49" s="29">
        <v>16217</v>
      </c>
    </row>
    <row r="50" spans="1:17">
      <c r="A50" s="28" t="s">
        <v>133</v>
      </c>
      <c r="B50" s="29">
        <v>3563</v>
      </c>
      <c r="C50" s="29">
        <v>25293</v>
      </c>
      <c r="D50" s="29">
        <v>2011</v>
      </c>
      <c r="E50" s="29">
        <v>1702</v>
      </c>
      <c r="F50" s="29">
        <v>303</v>
      </c>
    </row>
    <row r="51" spans="1:17">
      <c r="A51" s="28" t="s">
        <v>160</v>
      </c>
      <c r="B51" s="33">
        <v>53247</v>
      </c>
      <c r="C51" s="33">
        <v>377739</v>
      </c>
      <c r="D51" s="33">
        <v>34902</v>
      </c>
      <c r="E51" s="33">
        <v>27580</v>
      </c>
      <c r="F51" s="33">
        <v>7237</v>
      </c>
    </row>
    <row r="52" spans="1:17">
      <c r="A52" s="28" t="s">
        <v>100</v>
      </c>
      <c r="B52" s="29">
        <v>74206</v>
      </c>
      <c r="C52" s="29">
        <v>1298537</v>
      </c>
      <c r="D52" s="29">
        <v>29103</v>
      </c>
      <c r="E52" s="29">
        <v>18935</v>
      </c>
      <c r="F52" s="29">
        <v>10171</v>
      </c>
    </row>
    <row r="53" spans="1:17">
      <c r="A53" s="28" t="s">
        <v>101</v>
      </c>
      <c r="B53" s="29">
        <v>440891</v>
      </c>
      <c r="C53" s="29">
        <v>3202873</v>
      </c>
      <c r="D53" s="29">
        <v>289997</v>
      </c>
      <c r="E53" s="29">
        <v>234115</v>
      </c>
      <c r="F53" s="29">
        <v>47962</v>
      </c>
    </row>
    <row r="54" spans="1:17">
      <c r="A54" s="28" t="s">
        <v>106</v>
      </c>
      <c r="B54" s="29">
        <v>19070</v>
      </c>
      <c r="C54" s="29">
        <v>161490</v>
      </c>
      <c r="D54" s="29">
        <v>13974</v>
      </c>
      <c r="E54" s="29">
        <v>11463</v>
      </c>
      <c r="F54" s="29">
        <v>2118</v>
      </c>
    </row>
    <row r="55" spans="1:17" s="286" customFormat="1">
      <c r="A55" s="28" t="s">
        <v>303</v>
      </c>
      <c r="B55" s="29">
        <v>19878</v>
      </c>
      <c r="C55" s="29">
        <v>111178</v>
      </c>
      <c r="D55" s="29">
        <v>14634</v>
      </c>
      <c r="E55" s="29">
        <v>11474</v>
      </c>
      <c r="F55" s="29">
        <v>2551</v>
      </c>
      <c r="G55" s="357"/>
      <c r="H55" s="357"/>
      <c r="I55" s="357"/>
      <c r="J55" s="357"/>
      <c r="K55" s="357"/>
      <c r="L55" s="357"/>
      <c r="M55" s="357"/>
      <c r="N55" s="357"/>
      <c r="O55" s="357"/>
      <c r="P55" s="357"/>
      <c r="Q55" s="357"/>
    </row>
    <row r="56" spans="1:17">
      <c r="A56" s="28" t="s">
        <v>107</v>
      </c>
      <c r="B56" s="29">
        <v>155635</v>
      </c>
      <c r="C56" s="29">
        <v>921255</v>
      </c>
      <c r="D56" s="33">
        <v>123204</v>
      </c>
      <c r="E56" s="29">
        <v>104944</v>
      </c>
      <c r="F56" s="29">
        <v>11663</v>
      </c>
    </row>
    <row r="57" spans="1:17">
      <c r="A57" s="367" t="s">
        <v>177</v>
      </c>
      <c r="B57" s="372">
        <f>SUM(B46:B56)</f>
        <v>1079317</v>
      </c>
      <c r="C57" s="372">
        <f t="shared" ref="C57:F57" si="3">SUM(C46:C56)</f>
        <v>11463765</v>
      </c>
      <c r="D57" s="372">
        <f t="shared" si="3"/>
        <v>702058</v>
      </c>
      <c r="E57" s="372">
        <f t="shared" si="3"/>
        <v>563103</v>
      </c>
      <c r="F57" s="372">
        <f t="shared" si="3"/>
        <v>116886</v>
      </c>
    </row>
    <row r="58" spans="1:17">
      <c r="A58" s="21"/>
      <c r="B58" s="21"/>
      <c r="C58" s="21"/>
      <c r="D58" s="21"/>
      <c r="E58" s="21"/>
      <c r="F58" s="21"/>
    </row>
    <row r="59" spans="1:17" ht="38.25">
      <c r="A59" s="349" t="s">
        <v>623</v>
      </c>
      <c r="B59" s="249" t="s">
        <v>76</v>
      </c>
      <c r="C59" s="249" t="s">
        <v>77</v>
      </c>
      <c r="D59" s="249" t="s">
        <v>150</v>
      </c>
      <c r="E59" s="275" t="s">
        <v>151</v>
      </c>
      <c r="F59" s="103" t="s">
        <v>176</v>
      </c>
    </row>
    <row r="60" spans="1:17">
      <c r="A60" s="28" t="s">
        <v>145</v>
      </c>
      <c r="B60" s="29">
        <v>145765</v>
      </c>
      <c r="C60" s="29">
        <v>1613397</v>
      </c>
      <c r="D60" s="29">
        <v>96327</v>
      </c>
      <c r="E60" s="29">
        <v>80426</v>
      </c>
      <c r="F60" s="29">
        <v>14890</v>
      </c>
    </row>
    <row r="61" spans="1:17">
      <c r="A61" s="28" t="s">
        <v>73</v>
      </c>
      <c r="B61" s="29">
        <v>7745</v>
      </c>
      <c r="C61" s="29">
        <v>86406</v>
      </c>
      <c r="D61" s="29">
        <v>4014</v>
      </c>
      <c r="E61" s="29">
        <v>3291</v>
      </c>
      <c r="F61" s="29">
        <v>840</v>
      </c>
    </row>
    <row r="62" spans="1:17">
      <c r="A62" s="28" t="s">
        <v>132</v>
      </c>
      <c r="B62" s="29">
        <v>143781</v>
      </c>
      <c r="C62" s="29">
        <v>1636681</v>
      </c>
      <c r="D62" s="29">
        <v>82771</v>
      </c>
      <c r="E62" s="29">
        <v>65908</v>
      </c>
      <c r="F62" s="33">
        <v>15040</v>
      </c>
    </row>
    <row r="63" spans="1:17">
      <c r="A63" s="28" t="s">
        <v>99</v>
      </c>
      <c r="B63" s="29">
        <v>78161</v>
      </c>
      <c r="C63" s="29">
        <v>757185</v>
      </c>
      <c r="D63" s="29">
        <v>44726</v>
      </c>
      <c r="E63" s="29">
        <v>32953</v>
      </c>
      <c r="F63" s="29">
        <v>11421</v>
      </c>
    </row>
    <row r="64" spans="1:17">
      <c r="A64" s="28" t="s">
        <v>100</v>
      </c>
      <c r="B64" s="29">
        <v>64290</v>
      </c>
      <c r="C64" s="29">
        <v>1137682</v>
      </c>
      <c r="D64" s="29">
        <v>22482</v>
      </c>
      <c r="E64" s="29">
        <v>15685</v>
      </c>
      <c r="F64" s="29">
        <v>7965</v>
      </c>
    </row>
    <row r="65" spans="1:6">
      <c r="A65" s="28" t="s">
        <v>101</v>
      </c>
      <c r="B65" s="29">
        <v>347349</v>
      </c>
      <c r="C65" s="29">
        <v>2710866</v>
      </c>
      <c r="D65" s="29">
        <v>244569</v>
      </c>
      <c r="E65" s="29">
        <v>205071</v>
      </c>
      <c r="F65" s="29">
        <v>36580</v>
      </c>
    </row>
    <row r="66" spans="1:6">
      <c r="A66" s="28" t="s">
        <v>106</v>
      </c>
      <c r="B66" s="29">
        <v>16433</v>
      </c>
      <c r="C66" s="29">
        <v>152974</v>
      </c>
      <c r="D66" s="29">
        <v>11683</v>
      </c>
      <c r="E66" s="29">
        <v>9696</v>
      </c>
      <c r="F66" s="29">
        <v>1939</v>
      </c>
    </row>
    <row r="67" spans="1:6">
      <c r="A67" s="28" t="s">
        <v>169</v>
      </c>
      <c r="B67" s="29">
        <v>24190</v>
      </c>
      <c r="C67" s="29">
        <v>168092</v>
      </c>
      <c r="D67" s="29">
        <v>16844</v>
      </c>
      <c r="E67" s="29">
        <v>13586</v>
      </c>
      <c r="F67" s="29">
        <v>3126</v>
      </c>
    </row>
    <row r="68" spans="1:6">
      <c r="A68" s="64" t="s">
        <v>158</v>
      </c>
      <c r="B68" s="29">
        <f>SUM(B60:B67)</f>
        <v>827714</v>
      </c>
      <c r="C68" s="29">
        <f>SUM(C60:C67)</f>
        <v>8263283</v>
      </c>
      <c r="D68" s="29">
        <f>SUM(D60:D67)</f>
        <v>523416</v>
      </c>
      <c r="E68" s="29">
        <f>SUM(E60:E67)</f>
        <v>426616</v>
      </c>
      <c r="F68" s="29">
        <f>SUM(F60:F67)</f>
        <v>91801</v>
      </c>
    </row>
    <row r="69" spans="1:6">
      <c r="A69" s="21"/>
      <c r="B69" s="21"/>
      <c r="C69" s="21"/>
      <c r="D69" s="21"/>
      <c r="E69" s="21"/>
      <c r="F69" s="21"/>
    </row>
    <row r="70" spans="1:6" ht="38.25">
      <c r="A70" s="349" t="s">
        <v>623</v>
      </c>
      <c r="B70" s="249" t="s">
        <v>76</v>
      </c>
      <c r="C70" s="249" t="s">
        <v>77</v>
      </c>
      <c r="D70" s="249" t="s">
        <v>150</v>
      </c>
      <c r="E70" s="275" t="s">
        <v>151</v>
      </c>
      <c r="F70" s="103" t="s">
        <v>114</v>
      </c>
    </row>
    <row r="71" spans="1:6">
      <c r="A71" s="28" t="s">
        <v>145</v>
      </c>
      <c r="B71" s="29">
        <v>125817</v>
      </c>
      <c r="C71" s="29">
        <v>1394032</v>
      </c>
      <c r="D71" s="29">
        <v>84470</v>
      </c>
      <c r="E71" s="29"/>
      <c r="F71" s="29">
        <v>12770</v>
      </c>
    </row>
    <row r="72" spans="1:6">
      <c r="A72" s="28" t="s">
        <v>73</v>
      </c>
      <c r="B72" s="31" t="s">
        <v>149</v>
      </c>
      <c r="C72" s="31" t="s">
        <v>149</v>
      </c>
      <c r="D72" s="31" t="s">
        <v>149</v>
      </c>
      <c r="E72" s="31" t="s">
        <v>149</v>
      </c>
      <c r="F72" s="31" t="s">
        <v>149</v>
      </c>
    </row>
    <row r="73" spans="1:6">
      <c r="A73" s="28" t="s">
        <v>132</v>
      </c>
      <c r="B73" s="29">
        <v>141171</v>
      </c>
      <c r="C73" s="29">
        <v>1607037</v>
      </c>
      <c r="D73" s="29">
        <v>78948</v>
      </c>
      <c r="E73" s="29"/>
      <c r="F73" s="33">
        <v>14682</v>
      </c>
    </row>
    <row r="74" spans="1:6">
      <c r="A74" s="28" t="s">
        <v>99</v>
      </c>
      <c r="B74" s="29">
        <v>74193</v>
      </c>
      <c r="C74" s="29">
        <v>735937</v>
      </c>
      <c r="D74" s="29">
        <v>41991</v>
      </c>
      <c r="E74" s="29"/>
      <c r="F74" s="29">
        <v>10311</v>
      </c>
    </row>
    <row r="75" spans="1:6">
      <c r="A75" s="28" t="s">
        <v>100</v>
      </c>
      <c r="B75" s="29">
        <v>53574</v>
      </c>
      <c r="C75" s="29">
        <v>979938</v>
      </c>
      <c r="D75" s="29">
        <v>17740</v>
      </c>
      <c r="E75" s="29"/>
      <c r="F75" s="29">
        <v>6556</v>
      </c>
    </row>
    <row r="76" spans="1:6">
      <c r="A76" s="28" t="s">
        <v>101</v>
      </c>
      <c r="B76" s="29">
        <v>257646</v>
      </c>
      <c r="C76" s="29">
        <v>2285747</v>
      </c>
      <c r="D76" s="29">
        <v>187325</v>
      </c>
      <c r="E76" s="29"/>
      <c r="F76" s="29">
        <v>26723</v>
      </c>
    </row>
    <row r="77" spans="1:6">
      <c r="A77" s="28" t="s">
        <v>106</v>
      </c>
      <c r="B77" s="29">
        <v>11242</v>
      </c>
      <c r="C77" s="29">
        <v>117277</v>
      </c>
      <c r="D77" s="29">
        <v>7857</v>
      </c>
      <c r="E77" s="29"/>
      <c r="F77" s="29">
        <v>1343</v>
      </c>
    </row>
    <row r="78" spans="1:6">
      <c r="A78" s="28" t="s">
        <v>169</v>
      </c>
      <c r="B78" s="29">
        <v>43722</v>
      </c>
      <c r="C78" s="29">
        <v>479754</v>
      </c>
      <c r="D78" s="29">
        <v>24748</v>
      </c>
      <c r="E78" s="29"/>
      <c r="F78" s="29">
        <v>5346</v>
      </c>
    </row>
    <row r="79" spans="1:6">
      <c r="A79" s="64" t="s">
        <v>158</v>
      </c>
      <c r="B79" s="29">
        <f>SUM(B71:B78)</f>
        <v>707365</v>
      </c>
      <c r="C79" s="29">
        <f>SUM(C71:C78)</f>
        <v>7599722</v>
      </c>
      <c r="D79" s="29">
        <f>SUM(D71:D78)</f>
        <v>443079</v>
      </c>
      <c r="E79" s="29">
        <f>SUM(E71:E78)</f>
        <v>0</v>
      </c>
      <c r="F79" s="29">
        <f>SUM(F71:F78)</f>
        <v>77731</v>
      </c>
    </row>
    <row r="80" spans="1:6">
      <c r="A80" s="21"/>
      <c r="B80" s="21"/>
      <c r="C80" s="21"/>
      <c r="D80" s="21"/>
      <c r="E80" s="21"/>
      <c r="F80" s="21"/>
    </row>
    <row r="81" spans="1:6">
      <c r="A81" s="21"/>
      <c r="B81" s="21"/>
      <c r="C81" s="21"/>
      <c r="D81" s="21"/>
      <c r="E81" s="21"/>
      <c r="F81" s="21"/>
    </row>
    <row r="82" spans="1:6">
      <c r="A82" s="73" t="s">
        <v>405</v>
      </c>
      <c r="B82" s="369" t="s">
        <v>165</v>
      </c>
      <c r="C82" s="369" t="s">
        <v>163</v>
      </c>
      <c r="D82" s="369" t="s">
        <v>95</v>
      </c>
      <c r="E82" s="369" t="s">
        <v>110</v>
      </c>
      <c r="F82" s="286"/>
    </row>
    <row r="83" spans="1:6">
      <c r="A83" s="369" t="s">
        <v>225</v>
      </c>
      <c r="B83" s="29">
        <f>C79</f>
        <v>7599722</v>
      </c>
      <c r="C83" s="29">
        <f>B79</f>
        <v>707365</v>
      </c>
      <c r="D83" s="29">
        <f>D79</f>
        <v>443079</v>
      </c>
      <c r="E83" s="29">
        <f>F79</f>
        <v>77731</v>
      </c>
      <c r="F83" s="21"/>
    </row>
    <row r="84" spans="1:6">
      <c r="A84" s="369" t="s">
        <v>226</v>
      </c>
      <c r="B84" s="29">
        <f>C68</f>
        <v>8263283</v>
      </c>
      <c r="C84" s="29">
        <f>B68</f>
        <v>827714</v>
      </c>
      <c r="D84" s="29">
        <f>D68</f>
        <v>523416</v>
      </c>
      <c r="E84" s="29">
        <f>F68</f>
        <v>91801</v>
      </c>
      <c r="F84" s="21"/>
    </row>
    <row r="85" spans="1:6">
      <c r="A85" s="369" t="s">
        <v>299</v>
      </c>
      <c r="B85" s="372">
        <f>C57</f>
        <v>11463765</v>
      </c>
      <c r="C85" s="372">
        <f>B57</f>
        <v>1079317</v>
      </c>
      <c r="D85" s="372">
        <f>D57</f>
        <v>702058</v>
      </c>
      <c r="E85" s="372">
        <f>F57</f>
        <v>116886</v>
      </c>
      <c r="F85" s="21"/>
    </row>
    <row r="86" spans="1:6">
      <c r="A86" s="369" t="s">
        <v>368</v>
      </c>
      <c r="B86" s="372">
        <f>C43</f>
        <v>13654146</v>
      </c>
      <c r="C86" s="372">
        <f>B43</f>
        <v>1108858</v>
      </c>
      <c r="D86" s="372">
        <f>D43</f>
        <v>718944</v>
      </c>
      <c r="E86" s="372">
        <f>F43</f>
        <v>205378</v>
      </c>
      <c r="F86" s="21"/>
    </row>
    <row r="87" spans="1:6">
      <c r="A87" s="369" t="s">
        <v>430</v>
      </c>
      <c r="B87" s="372">
        <f>C29</f>
        <v>18617279</v>
      </c>
      <c r="C87" s="372">
        <f>B29</f>
        <v>1318598</v>
      </c>
      <c r="D87" s="372">
        <f>D29</f>
        <v>855976</v>
      </c>
      <c r="E87" s="372">
        <f>F29</f>
        <v>150076</v>
      </c>
      <c r="F87" s="21"/>
    </row>
    <row r="88" spans="1:6">
      <c r="A88" s="426" t="s">
        <v>498</v>
      </c>
      <c r="B88" s="372">
        <f>C15</f>
        <v>23721135</v>
      </c>
      <c r="C88" s="372">
        <f>B15</f>
        <v>1973920</v>
      </c>
      <c r="D88" s="372">
        <f>D15</f>
        <v>1248743</v>
      </c>
      <c r="E88" s="372">
        <f t="shared" ref="E88" si="4">F15</f>
        <v>339566</v>
      </c>
      <c r="F88" s="21"/>
    </row>
    <row r="90" spans="1:6">
      <c r="A90" t="s">
        <v>634</v>
      </c>
    </row>
  </sheetData>
  <sortState ref="A44:F51">
    <sortCondition ref="A44:A51"/>
  </sortState>
  <mergeCells count="1">
    <mergeCell ref="A1:I1"/>
  </mergeCells>
  <phoneticPr fontId="2" type="noConversion"/>
  <printOptions horizontalCentered="1"/>
  <pageMargins left="0.75" right="0.75" top="1" bottom="1" header="0.5" footer="0.5"/>
  <pageSetup scale="75" orientation="landscape" horizontalDpi="4294967292" verticalDpi="4294967292" r:id="rId1"/>
  <headerFooter alignWithMargins="0">
    <oddHeader>&amp;R&amp;F
&amp;A</oddHeader>
    <oddFooter>&amp;RFebruary 2013</oddFooter>
  </headerFooter>
  <drawing r:id="rId2"/>
</worksheet>
</file>

<file path=xl/worksheets/sheet29.xml><?xml version="1.0" encoding="utf-8"?>
<worksheet xmlns="http://schemas.openxmlformats.org/spreadsheetml/2006/main" xmlns:r="http://schemas.openxmlformats.org/officeDocument/2006/relationships">
  <sheetPr codeName="Sheet24"/>
  <dimension ref="A1:B35"/>
  <sheetViews>
    <sheetView zoomScaleNormal="100" workbookViewId="0">
      <selection activeCell="E6" sqref="E6"/>
    </sheetView>
  </sheetViews>
  <sheetFormatPr defaultColWidth="8.85546875" defaultRowHeight="12.75"/>
  <cols>
    <col min="1" max="1" width="17.7109375" style="287" customWidth="1"/>
    <col min="2" max="2" width="85.85546875" style="287" customWidth="1"/>
    <col min="3" max="16384" width="8.85546875" style="287"/>
  </cols>
  <sheetData>
    <row r="1" spans="1:2" s="257" customFormat="1" ht="24" customHeight="1">
      <c r="A1" s="375" t="s">
        <v>86</v>
      </c>
      <c r="B1" s="375" t="s">
        <v>183</v>
      </c>
    </row>
    <row r="2" spans="1:2" ht="55.5" customHeight="1">
      <c r="A2" s="297" t="s">
        <v>212</v>
      </c>
      <c r="B2" s="298" t="s">
        <v>220</v>
      </c>
    </row>
    <row r="3" spans="1:2" s="290" customFormat="1" ht="51" customHeight="1">
      <c r="A3" s="288" t="s">
        <v>190</v>
      </c>
      <c r="B3" s="289" t="s">
        <v>635</v>
      </c>
    </row>
    <row r="4" spans="1:2" s="257" customFormat="1" ht="39" customHeight="1">
      <c r="A4" s="291" t="s">
        <v>115</v>
      </c>
      <c r="B4" s="349" t="s">
        <v>652</v>
      </c>
    </row>
    <row r="5" spans="1:2" ht="24.95" customHeight="1">
      <c r="A5" s="297" t="s">
        <v>167</v>
      </c>
      <c r="B5" s="298" t="s">
        <v>40</v>
      </c>
    </row>
    <row r="6" spans="1:2" s="290" customFormat="1" ht="26.25" customHeight="1">
      <c r="A6" s="376" t="s">
        <v>182</v>
      </c>
      <c r="B6" s="376" t="s">
        <v>183</v>
      </c>
    </row>
    <row r="7" spans="1:2" s="290" customFormat="1" ht="15.95" customHeight="1">
      <c r="A7" s="293" t="s">
        <v>42</v>
      </c>
      <c r="B7" s="294" t="s">
        <v>636</v>
      </c>
    </row>
    <row r="8" spans="1:2" s="290" customFormat="1" ht="18" customHeight="1">
      <c r="A8" s="295" t="s">
        <v>43</v>
      </c>
      <c r="B8" s="294" t="s">
        <v>56</v>
      </c>
    </row>
    <row r="9" spans="1:2" s="290" customFormat="1" ht="27.95" customHeight="1">
      <c r="A9" s="295" t="s">
        <v>57</v>
      </c>
      <c r="B9" s="294" t="s">
        <v>30</v>
      </c>
    </row>
    <row r="10" spans="1:2" s="257" customFormat="1" ht="15.95" customHeight="1">
      <c r="A10" s="291" t="s">
        <v>185</v>
      </c>
      <c r="B10" s="296" t="s">
        <v>51</v>
      </c>
    </row>
    <row r="11" spans="1:2" ht="32.25" customHeight="1">
      <c r="A11" s="297" t="s">
        <v>213</v>
      </c>
      <c r="B11" s="349" t="s">
        <v>402</v>
      </c>
    </row>
    <row r="12" spans="1:2" s="290" customFormat="1" ht="25.5">
      <c r="A12" s="302" t="s">
        <v>123</v>
      </c>
      <c r="B12" s="377" t="s">
        <v>195</v>
      </c>
    </row>
    <row r="13" spans="1:2" s="257" customFormat="1" ht="51">
      <c r="A13" s="299" t="s">
        <v>125</v>
      </c>
      <c r="B13" s="373" t="s">
        <v>398</v>
      </c>
    </row>
    <row r="14" spans="1:2" ht="36.950000000000003" customHeight="1">
      <c r="A14" s="300" t="s">
        <v>119</v>
      </c>
      <c r="B14" s="301" t="s">
        <v>37</v>
      </c>
    </row>
    <row r="15" spans="1:2" s="290" customFormat="1" ht="38.25">
      <c r="A15" s="302" t="s">
        <v>227</v>
      </c>
      <c r="B15" s="373" t="s">
        <v>397</v>
      </c>
    </row>
    <row r="16" spans="1:2" s="257" customFormat="1" ht="33" customHeight="1">
      <c r="A16" s="291" t="s">
        <v>52</v>
      </c>
      <c r="B16" s="349" t="s">
        <v>448</v>
      </c>
    </row>
    <row r="17" spans="1:2">
      <c r="A17" s="297" t="s">
        <v>199</v>
      </c>
      <c r="B17" s="298" t="s">
        <v>191</v>
      </c>
    </row>
    <row r="18" spans="1:2" s="290" customFormat="1">
      <c r="A18" s="288" t="s">
        <v>192</v>
      </c>
      <c r="B18" s="289" t="s">
        <v>136</v>
      </c>
    </row>
    <row r="19" spans="1:2" s="290" customFormat="1" ht="34.5" customHeight="1">
      <c r="A19" s="291" t="s">
        <v>444</v>
      </c>
      <c r="B19" s="349" t="s">
        <v>446</v>
      </c>
    </row>
    <row r="20" spans="1:2" s="290" customFormat="1" ht="51">
      <c r="A20" s="291" t="s">
        <v>445</v>
      </c>
      <c r="B20" s="374" t="s">
        <v>447</v>
      </c>
    </row>
    <row r="21" spans="1:2">
      <c r="A21" s="303" t="s">
        <v>137</v>
      </c>
      <c r="B21" s="298" t="s">
        <v>53</v>
      </c>
    </row>
    <row r="22" spans="1:2" s="290" customFormat="1" ht="38.25">
      <c r="A22" s="288" t="s">
        <v>109</v>
      </c>
      <c r="B22" s="289" t="s">
        <v>54</v>
      </c>
    </row>
    <row r="23" spans="1:2" s="257" customFormat="1" ht="15.95" customHeight="1">
      <c r="A23" s="375" t="s">
        <v>184</v>
      </c>
      <c r="B23" s="375" t="s">
        <v>183</v>
      </c>
    </row>
    <row r="24" spans="1:2" ht="25.5">
      <c r="A24" s="303" t="s">
        <v>186</v>
      </c>
      <c r="B24" s="304" t="s">
        <v>178</v>
      </c>
    </row>
    <row r="25" spans="1:2" s="290" customFormat="1">
      <c r="A25" s="288" t="s">
        <v>128</v>
      </c>
      <c r="B25" s="305" t="s">
        <v>189</v>
      </c>
    </row>
    <row r="26" spans="1:2" s="257" customFormat="1" ht="38.25">
      <c r="A26" s="299" t="s">
        <v>96</v>
      </c>
      <c r="B26" s="292" t="s">
        <v>196</v>
      </c>
    </row>
    <row r="27" spans="1:2" ht="38.25">
      <c r="A27" s="297" t="s">
        <v>197</v>
      </c>
      <c r="B27" s="298" t="s">
        <v>38</v>
      </c>
    </row>
    <row r="28" spans="1:2" s="290" customFormat="1">
      <c r="A28" s="288" t="s">
        <v>198</v>
      </c>
      <c r="B28" s="289" t="s">
        <v>116</v>
      </c>
    </row>
    <row r="29" spans="1:2" s="257" customFormat="1">
      <c r="A29" s="291" t="s">
        <v>117</v>
      </c>
      <c r="B29" s="292" t="s">
        <v>118</v>
      </c>
    </row>
    <row r="30" spans="1:2" s="290" customFormat="1">
      <c r="A30" s="306" t="s">
        <v>84</v>
      </c>
      <c r="B30" s="289" t="s">
        <v>108</v>
      </c>
    </row>
    <row r="31" spans="1:2" s="257" customFormat="1" ht="38.25">
      <c r="A31" s="291" t="s">
        <v>110</v>
      </c>
      <c r="B31" s="292" t="s">
        <v>78</v>
      </c>
    </row>
    <row r="32" spans="1:2">
      <c r="A32" s="378" t="s">
        <v>82</v>
      </c>
      <c r="B32" s="378" t="s">
        <v>183</v>
      </c>
    </row>
    <row r="33" spans="1:2" s="290" customFormat="1">
      <c r="A33" s="379" t="s">
        <v>64</v>
      </c>
      <c r="B33" s="289" t="s">
        <v>55</v>
      </c>
    </row>
    <row r="34" spans="1:2" s="257" customFormat="1">
      <c r="A34" s="307" t="s">
        <v>79</v>
      </c>
      <c r="B34" s="292" t="s">
        <v>637</v>
      </c>
    </row>
    <row r="35" spans="1:2">
      <c r="A35" s="308" t="s">
        <v>80</v>
      </c>
      <c r="B35" s="298" t="s">
        <v>638</v>
      </c>
    </row>
  </sheetData>
  <phoneticPr fontId="2" type="noConversion"/>
  <pageMargins left="0.75" right="0.75" top="1" bottom="1" header="0.5" footer="0.5"/>
  <pageSetup scale="75" orientation="landscape" horizontalDpi="4294967292" verticalDpi="4294967292" r:id="rId1"/>
  <headerFooter alignWithMargins="0">
    <oddHeader>&amp;R&amp;F
&amp;A</oddHeader>
    <oddFooter>&amp;RFebruary 2013</oddFooter>
  </headerFooter>
  <rowBreaks count="1" manualBreakCount="1">
    <brk id="22" max="16383" man="1"/>
  </rowBreaks>
</worksheet>
</file>

<file path=xl/worksheets/sheet3.xml><?xml version="1.0" encoding="utf-8"?>
<worksheet xmlns="http://schemas.openxmlformats.org/spreadsheetml/2006/main" xmlns:r="http://schemas.openxmlformats.org/officeDocument/2006/relationships">
  <sheetPr codeName="Sheet3"/>
  <dimension ref="A1:B11"/>
  <sheetViews>
    <sheetView zoomScaleNormal="100" workbookViewId="0">
      <selection activeCell="A8" sqref="A8:B8"/>
    </sheetView>
  </sheetViews>
  <sheetFormatPr defaultColWidth="8.85546875" defaultRowHeight="12.75"/>
  <cols>
    <col min="1" max="1" width="53.42578125" style="128" customWidth="1"/>
    <col min="2" max="2" width="60.7109375" style="128" customWidth="1"/>
    <col min="3" max="16384" width="8.85546875" style="128"/>
  </cols>
  <sheetData>
    <row r="1" spans="1:2" ht="108" customHeight="1">
      <c r="A1" s="498" t="s">
        <v>221</v>
      </c>
      <c r="B1" s="499"/>
    </row>
    <row r="2" spans="1:2" ht="51" customHeight="1">
      <c r="A2" s="502" t="s">
        <v>612</v>
      </c>
      <c r="B2" s="503"/>
    </row>
    <row r="3" spans="1:2" ht="15.95" customHeight="1">
      <c r="A3" s="500"/>
      <c r="B3" s="500"/>
    </row>
    <row r="4" spans="1:2" ht="63.95" customHeight="1">
      <c r="A4" s="502" t="s">
        <v>613</v>
      </c>
      <c r="B4" s="502"/>
    </row>
    <row r="5" spans="1:2" ht="15" customHeight="1">
      <c r="A5" s="500"/>
      <c r="B5" s="500"/>
    </row>
    <row r="6" spans="1:2" ht="67.5" customHeight="1">
      <c r="A6" s="502" t="s">
        <v>614</v>
      </c>
      <c r="B6" s="502"/>
    </row>
    <row r="7" spans="1:2" ht="18" customHeight="1">
      <c r="A7" s="500"/>
      <c r="B7" s="500"/>
    </row>
    <row r="8" spans="1:2" ht="142.5" customHeight="1">
      <c r="A8" s="502" t="s">
        <v>615</v>
      </c>
      <c r="B8" s="502"/>
    </row>
    <row r="9" spans="1:2" ht="17.100000000000001" customHeight="1">
      <c r="A9" s="500"/>
      <c r="B9" s="500"/>
    </row>
    <row r="10" spans="1:2" ht="20.100000000000001" customHeight="1">
      <c r="A10" s="502" t="s">
        <v>431</v>
      </c>
      <c r="B10" s="502"/>
    </row>
    <row r="11" spans="1:2" ht="21" customHeight="1">
      <c r="A11" s="501"/>
      <c r="B11" s="501"/>
    </row>
  </sheetData>
  <mergeCells count="11">
    <mergeCell ref="A1:B1"/>
    <mergeCell ref="A7:B7"/>
    <mergeCell ref="A9:B9"/>
    <mergeCell ref="A11:B11"/>
    <mergeCell ref="A2:B2"/>
    <mergeCell ref="A4:B4"/>
    <mergeCell ref="A6:B6"/>
    <mergeCell ref="A8:B8"/>
    <mergeCell ref="A10:B10"/>
    <mergeCell ref="A3:B3"/>
    <mergeCell ref="A5:B5"/>
  </mergeCells>
  <phoneticPr fontId="2" type="noConversion"/>
  <printOptions horizontalCentered="1"/>
  <pageMargins left="0.75" right="0.75" top="1" bottom="1" header="0.5" footer="0.5"/>
  <pageSetup scale="75" orientation="landscape" horizontalDpi="4294967292" verticalDpi="4294967292" r:id="rId1"/>
  <headerFooter alignWithMargins="0">
    <oddHeader>&amp;R&amp;F
&amp;A</oddHeader>
    <oddFooter>&amp;RFebruary 2013</oddFooter>
  </headerFooter>
</worksheet>
</file>

<file path=xl/worksheets/sheet4.xml><?xml version="1.0" encoding="utf-8"?>
<worksheet xmlns="http://schemas.openxmlformats.org/spreadsheetml/2006/main" xmlns:r="http://schemas.openxmlformats.org/officeDocument/2006/relationships">
  <sheetPr codeName="Sheet4"/>
  <dimension ref="A1:E12"/>
  <sheetViews>
    <sheetView tabSelected="1" zoomScaleNormal="100" workbookViewId="0">
      <selection activeCell="G12" sqref="G12"/>
    </sheetView>
  </sheetViews>
  <sheetFormatPr defaultColWidth="11.42578125" defaultRowHeight="12.75"/>
  <cols>
    <col min="2" max="2" width="50.7109375" customWidth="1"/>
    <col min="3" max="3" width="42" customWidth="1"/>
  </cols>
  <sheetData>
    <row r="1" spans="1:5" ht="51.95" customHeight="1" thickBot="1">
      <c r="A1" s="504" t="s">
        <v>595</v>
      </c>
      <c r="B1" s="505"/>
      <c r="C1" s="505"/>
    </row>
    <row r="2" spans="1:5" ht="18">
      <c r="B2" s="508" t="s">
        <v>564</v>
      </c>
      <c r="C2" s="509"/>
    </row>
    <row r="3" spans="1:5" ht="18.75" thickBot="1">
      <c r="B3" s="510" t="s">
        <v>507</v>
      </c>
      <c r="C3" s="511"/>
    </row>
    <row r="4" spans="1:5" ht="18.75" thickBot="1">
      <c r="B4" s="95" t="s">
        <v>29</v>
      </c>
      <c r="C4" s="120">
        <v>6886</v>
      </c>
      <c r="E4" s="23"/>
    </row>
    <row r="5" spans="1:5" ht="36.75" thickBot="1">
      <c r="B5" s="96" t="s">
        <v>131</v>
      </c>
      <c r="C5" s="121" t="s">
        <v>606</v>
      </c>
      <c r="E5" s="23"/>
    </row>
    <row r="6" spans="1:5" ht="18.75" thickBot="1">
      <c r="B6" s="96" t="s">
        <v>50</v>
      </c>
      <c r="C6" s="122" t="s">
        <v>607</v>
      </c>
      <c r="E6" s="23"/>
    </row>
    <row r="7" spans="1:5" ht="18.75" thickBot="1">
      <c r="B7" s="96" t="s">
        <v>129</v>
      </c>
      <c r="C7" s="121" t="s">
        <v>616</v>
      </c>
      <c r="E7" s="23"/>
    </row>
    <row r="8" spans="1:5" ht="18.75" thickBot="1">
      <c r="B8" s="96" t="s">
        <v>70</v>
      </c>
      <c r="C8" s="121" t="s">
        <v>611</v>
      </c>
      <c r="E8" s="23"/>
    </row>
    <row r="9" spans="1:5" ht="18.75" thickBot="1">
      <c r="B9" s="96" t="s">
        <v>85</v>
      </c>
      <c r="C9" s="121" t="s">
        <v>596</v>
      </c>
      <c r="E9" s="23"/>
    </row>
    <row r="10" spans="1:5" ht="36.75" thickBot="1">
      <c r="B10" s="97" t="s">
        <v>130</v>
      </c>
      <c r="C10" s="123" t="s">
        <v>580</v>
      </c>
      <c r="E10" s="23"/>
    </row>
    <row r="11" spans="1:5" ht="13.5" thickTop="1"/>
    <row r="12" spans="1:5" s="128" customFormat="1" ht="262.5" customHeight="1">
      <c r="B12" s="506" t="s">
        <v>617</v>
      </c>
      <c r="C12" s="507"/>
    </row>
  </sheetData>
  <mergeCells count="4">
    <mergeCell ref="A1:C1"/>
    <mergeCell ref="B12:C12"/>
    <mergeCell ref="B2:C2"/>
    <mergeCell ref="B3:C3"/>
  </mergeCells>
  <phoneticPr fontId="2" type="noConversion"/>
  <pageMargins left="0.75" right="0.75" top="1" bottom="1" header="0.5" footer="0.5"/>
  <pageSetup scale="75" orientation="landscape" horizontalDpi="4294967292" verticalDpi="4294967292" r:id="rId1"/>
  <headerFooter alignWithMargins="0">
    <oddHeader>&amp;R&amp;F
&amp;A</oddHeader>
    <oddFooter>&amp;RFebruary 2013</oddFooter>
  </headerFooter>
</worksheet>
</file>

<file path=xl/worksheets/sheet5.xml><?xml version="1.0" encoding="utf-8"?>
<worksheet xmlns="http://schemas.openxmlformats.org/spreadsheetml/2006/main" xmlns:r="http://schemas.openxmlformats.org/officeDocument/2006/relationships">
  <dimension ref="A1:C12"/>
  <sheetViews>
    <sheetView zoomScaleNormal="100" workbookViewId="0">
      <selection activeCell="B12" sqref="B12:C12"/>
    </sheetView>
  </sheetViews>
  <sheetFormatPr defaultRowHeight="12.75"/>
  <cols>
    <col min="2" max="2" width="50.7109375" customWidth="1"/>
    <col min="3" max="3" width="42" customWidth="1"/>
  </cols>
  <sheetData>
    <row r="1" spans="1:3" ht="72.75" customHeight="1" thickBot="1">
      <c r="A1" s="504" t="s">
        <v>594</v>
      </c>
      <c r="B1" s="505"/>
      <c r="C1" s="505"/>
    </row>
    <row r="2" spans="1:3" ht="18">
      <c r="B2" s="508" t="s">
        <v>563</v>
      </c>
      <c r="C2" s="509"/>
    </row>
    <row r="3" spans="1:3" ht="18.75" thickBot="1">
      <c r="B3" s="510" t="s">
        <v>507</v>
      </c>
      <c r="C3" s="511"/>
    </row>
    <row r="4" spans="1:3" ht="18.75" thickBot="1">
      <c r="B4" s="95" t="s">
        <v>29</v>
      </c>
      <c r="C4" s="120">
        <v>197</v>
      </c>
    </row>
    <row r="5" spans="1:3" ht="18.75" thickBot="1">
      <c r="B5" s="96" t="s">
        <v>561</v>
      </c>
      <c r="C5" s="121">
        <v>879</v>
      </c>
    </row>
    <row r="6" spans="1:3" ht="18.75" thickBot="1">
      <c r="B6" s="96" t="s">
        <v>50</v>
      </c>
      <c r="C6" s="122" t="s">
        <v>565</v>
      </c>
    </row>
    <row r="7" spans="1:3" ht="18.75" thickBot="1">
      <c r="B7" s="96" t="s">
        <v>618</v>
      </c>
      <c r="C7" s="121" t="s">
        <v>562</v>
      </c>
    </row>
    <row r="8" spans="1:3" ht="18.75" thickBot="1">
      <c r="B8" s="96" t="s">
        <v>619</v>
      </c>
      <c r="C8" s="121" t="s">
        <v>566</v>
      </c>
    </row>
    <row r="9" spans="1:3" ht="18.75" thickBot="1">
      <c r="B9" s="96" t="s">
        <v>85</v>
      </c>
      <c r="C9" s="121" t="s">
        <v>567</v>
      </c>
    </row>
    <row r="10" spans="1:3" ht="36.75" thickBot="1">
      <c r="B10" s="97" t="s">
        <v>130</v>
      </c>
      <c r="C10" s="123" t="s">
        <v>560</v>
      </c>
    </row>
    <row r="11" spans="1:3" ht="13.5" thickTop="1"/>
    <row r="12" spans="1:3" ht="264.75" customHeight="1">
      <c r="A12" s="128"/>
      <c r="B12" s="506" t="s">
        <v>620</v>
      </c>
      <c r="C12" s="507"/>
    </row>
  </sheetData>
  <mergeCells count="4">
    <mergeCell ref="A1:C1"/>
    <mergeCell ref="B2:C2"/>
    <mergeCell ref="B3:C3"/>
    <mergeCell ref="B12:C12"/>
  </mergeCells>
  <pageMargins left="0.75" right="0.75" top="1" bottom="1" header="0.5" footer="0.5"/>
  <pageSetup scale="75" orientation="portrait" verticalDpi="300" r:id="rId1"/>
  <headerFooter alignWithMargins="0">
    <oddHeader>&amp;R&amp;F
&amp;A</oddHeader>
    <oddFooter>&amp;RFebruary 2013</oddFooter>
  </headerFooter>
</worksheet>
</file>

<file path=xl/worksheets/sheet6.xml><?xml version="1.0" encoding="utf-8"?>
<worksheet xmlns="http://schemas.openxmlformats.org/spreadsheetml/2006/main" xmlns:r="http://schemas.openxmlformats.org/officeDocument/2006/relationships">
  <sheetPr codeName="Sheet5"/>
  <dimension ref="A1:O25"/>
  <sheetViews>
    <sheetView topLeftCell="A13" zoomScaleNormal="100" workbookViewId="0">
      <selection activeCell="N19" sqref="N19"/>
    </sheetView>
  </sheetViews>
  <sheetFormatPr defaultColWidth="8.85546875" defaultRowHeight="12.75"/>
  <cols>
    <col min="1" max="1" width="11.7109375" style="45" customWidth="1"/>
    <col min="2" max="6" width="11.42578125" style="45" customWidth="1"/>
    <col min="7" max="7" width="38.140625" style="45" customWidth="1"/>
    <col min="8" max="13" width="8.85546875" style="45"/>
    <col min="14" max="14" width="7.5703125" style="45" customWidth="1"/>
    <col min="15" max="15" width="8.5703125" style="45" customWidth="1"/>
    <col min="16" max="16384" width="8.85546875" style="45"/>
  </cols>
  <sheetData>
    <row r="1" spans="1:15" ht="25.5" customHeight="1">
      <c r="A1" s="524" t="s">
        <v>181</v>
      </c>
      <c r="B1" s="525"/>
      <c r="C1" s="525"/>
      <c r="D1" s="525"/>
      <c r="E1" s="525"/>
      <c r="F1" s="525"/>
      <c r="G1" s="525"/>
      <c r="H1" s="525"/>
      <c r="I1" s="525"/>
      <c r="J1" s="525"/>
      <c r="K1" s="525"/>
      <c r="L1" s="526"/>
    </row>
    <row r="2" spans="1:15">
      <c r="A2" s="533"/>
      <c r="B2" s="533"/>
      <c r="C2" s="533"/>
      <c r="D2" s="533"/>
      <c r="E2" s="533"/>
      <c r="F2" s="533"/>
      <c r="G2" s="533"/>
      <c r="H2" s="533"/>
      <c r="I2" s="533"/>
      <c r="J2" s="533"/>
      <c r="K2" s="533"/>
      <c r="L2" s="533"/>
    </row>
    <row r="3" spans="1:15" s="119" customFormat="1" ht="26.25" customHeight="1">
      <c r="A3" s="98" t="s">
        <v>58</v>
      </c>
      <c r="B3" s="527" t="s">
        <v>83</v>
      </c>
      <c r="C3" s="528"/>
      <c r="D3" s="528"/>
      <c r="E3" s="528"/>
      <c r="F3" s="528"/>
      <c r="G3" s="528"/>
      <c r="H3" s="528"/>
      <c r="I3" s="528"/>
      <c r="J3" s="528"/>
      <c r="K3" s="528"/>
      <c r="L3" s="528"/>
    </row>
    <row r="4" spans="1:15" ht="93" customHeight="1">
      <c r="A4" s="99" t="s">
        <v>138</v>
      </c>
      <c r="B4" s="512" t="s">
        <v>639</v>
      </c>
      <c r="C4" s="512"/>
      <c r="D4" s="512"/>
      <c r="E4" s="512"/>
      <c r="F4" s="512"/>
      <c r="G4" s="512"/>
      <c r="H4" s="512"/>
      <c r="I4" s="512"/>
      <c r="J4" s="512"/>
      <c r="K4" s="512"/>
      <c r="L4" s="512"/>
    </row>
    <row r="5" spans="1:15" ht="109.5" customHeight="1">
      <c r="A5" s="99" t="s">
        <v>139</v>
      </c>
      <c r="B5" s="512" t="s">
        <v>579</v>
      </c>
      <c r="C5" s="512"/>
      <c r="D5" s="512"/>
      <c r="E5" s="512"/>
      <c r="F5" s="512"/>
      <c r="G5" s="512"/>
      <c r="H5" s="512"/>
      <c r="I5" s="512"/>
      <c r="J5" s="512"/>
      <c r="K5" s="512"/>
      <c r="L5" s="512"/>
    </row>
    <row r="6" spans="1:15" ht="96" customHeight="1">
      <c r="A6" s="98" t="s">
        <v>112</v>
      </c>
      <c r="B6" s="512" t="s">
        <v>608</v>
      </c>
      <c r="C6" s="512"/>
      <c r="D6" s="512"/>
      <c r="E6" s="512"/>
      <c r="F6" s="512"/>
      <c r="G6" s="512"/>
      <c r="H6" s="512"/>
      <c r="I6" s="512"/>
      <c r="J6" s="512"/>
      <c r="K6" s="512"/>
      <c r="L6" s="512"/>
    </row>
    <row r="7" spans="1:15" s="278" customFormat="1" ht="341.25" customHeight="1">
      <c r="A7" s="349" t="s">
        <v>401</v>
      </c>
      <c r="B7" s="519" t="s">
        <v>640</v>
      </c>
      <c r="C7" s="519"/>
      <c r="D7" s="519"/>
      <c r="E7" s="519"/>
      <c r="F7" s="519"/>
      <c r="G7" s="519"/>
      <c r="H7" s="519"/>
      <c r="I7" s="519"/>
      <c r="J7" s="519"/>
      <c r="K7" s="519"/>
      <c r="L7" s="519"/>
    </row>
    <row r="8" spans="1:15" s="278" customFormat="1" ht="198" customHeight="1">
      <c r="A8" s="143" t="s">
        <v>319</v>
      </c>
      <c r="B8" s="518" t="s">
        <v>508</v>
      </c>
      <c r="C8" s="519"/>
      <c r="D8" s="519"/>
      <c r="E8" s="519"/>
      <c r="F8" s="519"/>
      <c r="G8" s="519"/>
      <c r="H8" s="519"/>
      <c r="I8" s="519"/>
      <c r="J8" s="519"/>
      <c r="K8" s="519"/>
      <c r="L8" s="519"/>
    </row>
    <row r="9" spans="1:15" ht="126" customHeight="1">
      <c r="A9" s="349" t="s">
        <v>597</v>
      </c>
      <c r="B9" s="522" t="s">
        <v>598</v>
      </c>
      <c r="C9" s="521"/>
      <c r="D9" s="521"/>
      <c r="E9" s="521"/>
      <c r="F9" s="521"/>
      <c r="G9" s="521"/>
      <c r="H9" s="521"/>
      <c r="I9" s="521"/>
      <c r="J9" s="521"/>
      <c r="K9" s="521"/>
      <c r="L9" s="521"/>
      <c r="M9" s="82"/>
      <c r="N9" s="82"/>
      <c r="O9" s="82"/>
    </row>
    <row r="10" spans="1:15" ht="72" customHeight="1">
      <c r="A10" s="98" t="s">
        <v>124</v>
      </c>
      <c r="B10" s="512" t="s">
        <v>641</v>
      </c>
      <c r="C10" s="512"/>
      <c r="D10" s="512"/>
      <c r="E10" s="512"/>
      <c r="F10" s="512"/>
      <c r="G10" s="512"/>
      <c r="H10" s="512"/>
      <c r="I10" s="512"/>
      <c r="J10" s="512"/>
      <c r="K10" s="512"/>
      <c r="L10" s="512"/>
    </row>
    <row r="11" spans="1:15" ht="217.5" customHeight="1">
      <c r="A11" s="236" t="s">
        <v>140</v>
      </c>
      <c r="B11" s="521" t="s">
        <v>642</v>
      </c>
      <c r="C11" s="521"/>
      <c r="D11" s="521"/>
      <c r="E11" s="521"/>
      <c r="F11" s="521"/>
      <c r="G11" s="521"/>
      <c r="H11" s="521"/>
      <c r="I11" s="521"/>
      <c r="J11" s="521"/>
      <c r="K11" s="521"/>
      <c r="L11" s="521"/>
      <c r="M11" s="82"/>
      <c r="N11" s="82"/>
      <c r="O11" s="82"/>
    </row>
    <row r="12" spans="1:15">
      <c r="A12" s="532"/>
      <c r="B12" s="532"/>
      <c r="C12" s="532"/>
      <c r="D12" s="532"/>
      <c r="E12" s="532"/>
      <c r="F12" s="532"/>
      <c r="G12" s="532"/>
      <c r="H12" s="532"/>
      <c r="I12" s="532"/>
      <c r="J12" s="532"/>
      <c r="K12" s="532"/>
      <c r="L12" s="532"/>
    </row>
    <row r="13" spans="1:15" ht="27" customHeight="1">
      <c r="A13" s="98" t="s">
        <v>59</v>
      </c>
      <c r="B13" s="529" t="s">
        <v>455</v>
      </c>
      <c r="C13" s="530"/>
      <c r="D13" s="530"/>
      <c r="E13" s="530"/>
      <c r="F13" s="530"/>
      <c r="G13" s="530"/>
      <c r="H13" s="530"/>
      <c r="I13" s="530"/>
      <c r="J13" s="530"/>
      <c r="K13" s="530"/>
      <c r="L13" s="531"/>
    </row>
    <row r="14" spans="1:15" ht="26.25" customHeight="1">
      <c r="A14" s="99" t="s">
        <v>141</v>
      </c>
      <c r="B14" s="521" t="s">
        <v>643</v>
      </c>
      <c r="C14" s="521"/>
      <c r="D14" s="521"/>
      <c r="E14" s="521"/>
      <c r="F14" s="521"/>
      <c r="G14" s="521"/>
      <c r="H14" s="521"/>
      <c r="I14" s="521"/>
      <c r="J14" s="521"/>
      <c r="K14" s="521"/>
      <c r="L14" s="521"/>
    </row>
    <row r="15" spans="1:15" ht="95.25" customHeight="1">
      <c r="A15" s="98" t="s">
        <v>644</v>
      </c>
      <c r="B15" s="522" t="s">
        <v>645</v>
      </c>
      <c r="C15" s="521"/>
      <c r="D15" s="521"/>
      <c r="E15" s="521"/>
      <c r="F15" s="521"/>
      <c r="G15" s="521"/>
      <c r="H15" s="521"/>
      <c r="I15" s="521"/>
      <c r="J15" s="521"/>
      <c r="K15" s="521"/>
      <c r="L15" s="521"/>
    </row>
    <row r="16" spans="1:15" ht="36.950000000000003" customHeight="1">
      <c r="A16" s="98" t="s">
        <v>49</v>
      </c>
      <c r="B16" s="521" t="s">
        <v>451</v>
      </c>
      <c r="C16" s="521"/>
      <c r="D16" s="521"/>
      <c r="E16" s="521"/>
      <c r="F16" s="521"/>
      <c r="G16" s="521"/>
      <c r="H16" s="521"/>
      <c r="I16" s="521"/>
      <c r="J16" s="521"/>
      <c r="K16" s="521"/>
      <c r="L16" s="521"/>
    </row>
    <row r="17" spans="1:12" ht="42" customHeight="1">
      <c r="A17" s="98" t="s">
        <v>142</v>
      </c>
      <c r="B17" s="521" t="s">
        <v>646</v>
      </c>
      <c r="C17" s="521"/>
      <c r="D17" s="521"/>
      <c r="E17" s="521"/>
      <c r="F17" s="521"/>
      <c r="G17" s="521"/>
      <c r="H17" s="521"/>
      <c r="I17" s="521"/>
      <c r="J17" s="521"/>
      <c r="K17" s="521"/>
      <c r="L17" s="521"/>
    </row>
    <row r="18" spans="1:12" ht="41.25" customHeight="1">
      <c r="A18" s="98" t="s">
        <v>111</v>
      </c>
      <c r="B18" s="521" t="s">
        <v>647</v>
      </c>
      <c r="C18" s="521"/>
      <c r="D18" s="521"/>
      <c r="E18" s="521"/>
      <c r="F18" s="521"/>
      <c r="G18" s="521"/>
      <c r="H18" s="521"/>
      <c r="I18" s="521"/>
      <c r="J18" s="521"/>
      <c r="K18" s="521"/>
      <c r="L18" s="521"/>
    </row>
    <row r="19" spans="1:12" ht="165.75" customHeight="1">
      <c r="A19" s="98" t="s">
        <v>180</v>
      </c>
      <c r="B19" s="522" t="s">
        <v>648</v>
      </c>
      <c r="C19" s="521"/>
      <c r="D19" s="521"/>
      <c r="E19" s="521"/>
      <c r="F19" s="521"/>
      <c r="G19" s="521"/>
      <c r="H19" s="521"/>
      <c r="I19" s="521"/>
      <c r="J19" s="521"/>
      <c r="K19" s="521"/>
      <c r="L19" s="521"/>
    </row>
    <row r="20" spans="1:12">
      <c r="A20" s="523"/>
      <c r="B20" s="523"/>
      <c r="C20" s="523"/>
      <c r="D20" s="523"/>
      <c r="E20" s="523"/>
      <c r="F20" s="523"/>
      <c r="G20" s="523"/>
      <c r="H20" s="523"/>
      <c r="I20" s="523"/>
      <c r="J20" s="523"/>
      <c r="K20" s="523"/>
      <c r="L20" s="523"/>
    </row>
    <row r="21" spans="1:12" ht="26.25" customHeight="1">
      <c r="A21" s="100" t="s">
        <v>41</v>
      </c>
      <c r="B21" s="516"/>
      <c r="C21" s="516"/>
      <c r="D21" s="516"/>
      <c r="E21" s="516"/>
      <c r="F21" s="516"/>
      <c r="G21" s="516"/>
      <c r="H21" s="516"/>
      <c r="I21" s="516"/>
      <c r="J21" s="516"/>
      <c r="K21" s="516"/>
      <c r="L21" s="517"/>
    </row>
    <row r="22" spans="1:12" s="278" customFormat="1" ht="51">
      <c r="A22" s="347" t="s">
        <v>400</v>
      </c>
      <c r="B22" s="518" t="s">
        <v>399</v>
      </c>
      <c r="C22" s="519"/>
      <c r="D22" s="519"/>
      <c r="E22" s="519"/>
      <c r="F22" s="519"/>
      <c r="G22" s="519"/>
      <c r="H22" s="519"/>
      <c r="I22" s="519"/>
      <c r="J22" s="519"/>
      <c r="K22" s="519"/>
      <c r="L22" s="519"/>
    </row>
    <row r="23" spans="1:12" s="278" customFormat="1" ht="25.5">
      <c r="A23" s="380" t="s">
        <v>450</v>
      </c>
      <c r="B23" s="513" t="s">
        <v>453</v>
      </c>
      <c r="C23" s="514"/>
      <c r="D23" s="514"/>
      <c r="E23" s="514"/>
      <c r="F23" s="514"/>
      <c r="G23" s="514"/>
      <c r="H23" s="514"/>
      <c r="I23" s="514"/>
      <c r="J23" s="514"/>
      <c r="K23" s="514"/>
      <c r="L23" s="515"/>
    </row>
    <row r="24" spans="1:12" ht="38.25">
      <c r="A24" s="277" t="s">
        <v>314</v>
      </c>
      <c r="B24" s="521" t="s">
        <v>509</v>
      </c>
      <c r="C24" s="521"/>
      <c r="D24" s="521"/>
      <c r="E24" s="521"/>
      <c r="F24" s="521"/>
      <c r="G24" s="521"/>
      <c r="H24" s="521"/>
      <c r="I24" s="521"/>
      <c r="J24" s="521"/>
      <c r="K24" s="521"/>
      <c r="L24" s="521"/>
    </row>
    <row r="25" spans="1:12" ht="27" customHeight="1">
      <c r="A25" s="98" t="s">
        <v>97</v>
      </c>
      <c r="B25" s="520" t="s">
        <v>649</v>
      </c>
      <c r="C25" s="520"/>
      <c r="D25" s="520"/>
      <c r="E25" s="520"/>
      <c r="F25" s="520"/>
      <c r="G25" s="520"/>
      <c r="H25" s="520"/>
      <c r="I25" s="520"/>
      <c r="J25" s="520"/>
      <c r="K25" s="520"/>
      <c r="L25" s="520"/>
    </row>
  </sheetData>
  <mergeCells count="25">
    <mergeCell ref="A1:L1"/>
    <mergeCell ref="B3:L3"/>
    <mergeCell ref="B4:L4"/>
    <mergeCell ref="B17:L17"/>
    <mergeCell ref="B11:L11"/>
    <mergeCell ref="B13:L13"/>
    <mergeCell ref="B14:L14"/>
    <mergeCell ref="A12:L12"/>
    <mergeCell ref="B5:L5"/>
    <mergeCell ref="B6:L6"/>
    <mergeCell ref="B7:L7"/>
    <mergeCell ref="B15:L15"/>
    <mergeCell ref="B16:L16"/>
    <mergeCell ref="A2:L2"/>
    <mergeCell ref="B8:L8"/>
    <mergeCell ref="B9:L9"/>
    <mergeCell ref="B10:L10"/>
    <mergeCell ref="B23:L23"/>
    <mergeCell ref="B21:L21"/>
    <mergeCell ref="B22:L22"/>
    <mergeCell ref="B25:L25"/>
    <mergeCell ref="B18:L18"/>
    <mergeCell ref="B19:L19"/>
    <mergeCell ref="A20:L20"/>
    <mergeCell ref="B24:L24"/>
  </mergeCells>
  <phoneticPr fontId="2" type="noConversion"/>
  <pageMargins left="0.75" right="0.75" top="1" bottom="1" header="0.5" footer="0.5"/>
  <pageSetup scale="75" orientation="landscape" horizontalDpi="4294967292" verticalDpi="4294967292" r:id="rId1"/>
  <headerFooter alignWithMargins="0">
    <oddHeader>&amp;R&amp;F
&amp;A</oddHeader>
    <oddFooter>&amp;RFebruary 2013</oddFooter>
  </headerFooter>
  <rowBreaks count="2" manualBreakCount="2">
    <brk id="11" max="16383" man="1"/>
    <brk id="19" max="16383" man="1"/>
  </rowBreaks>
</worksheet>
</file>

<file path=xl/worksheets/sheet7.xml><?xml version="1.0" encoding="utf-8"?>
<worksheet xmlns="http://schemas.openxmlformats.org/spreadsheetml/2006/main" xmlns:r="http://schemas.openxmlformats.org/officeDocument/2006/relationships">
  <sheetPr codeName="Sheet6"/>
  <dimension ref="A1:K56"/>
  <sheetViews>
    <sheetView zoomScale="80" zoomScaleNormal="80" workbookViewId="0">
      <selection activeCell="A6" sqref="A6:C17"/>
    </sheetView>
  </sheetViews>
  <sheetFormatPr defaultColWidth="8.85546875" defaultRowHeight="12.75"/>
  <cols>
    <col min="1" max="1" width="29" customWidth="1"/>
    <col min="2" max="2" width="23.28515625" customWidth="1"/>
    <col min="3" max="5" width="15.7109375" customWidth="1"/>
    <col min="6" max="6" width="34.42578125" customWidth="1"/>
  </cols>
  <sheetData>
    <row r="1" spans="1:11" ht="46.5" customHeight="1">
      <c r="A1" s="534" t="s">
        <v>621</v>
      </c>
      <c r="B1" s="535"/>
      <c r="C1" s="535"/>
      <c r="D1" s="535"/>
      <c r="E1" s="535"/>
      <c r="F1" s="535"/>
    </row>
    <row r="2" spans="1:11">
      <c r="A2" s="35"/>
      <c r="B2" s="35"/>
    </row>
    <row r="3" spans="1:11">
      <c r="B3" s="35"/>
    </row>
    <row r="4" spans="1:11">
      <c r="A4" s="21" t="s">
        <v>449</v>
      </c>
      <c r="B4" s="21"/>
      <c r="C4" s="21"/>
      <c r="D4" s="21"/>
    </row>
    <row r="5" spans="1:11">
      <c r="B5" s="21"/>
      <c r="C5" s="21"/>
      <c r="D5" s="21"/>
      <c r="E5" s="35"/>
      <c r="F5" s="35"/>
    </row>
    <row r="6" spans="1:11">
      <c r="A6" s="321" t="s">
        <v>623</v>
      </c>
      <c r="B6" s="204" t="s">
        <v>301</v>
      </c>
      <c r="C6" s="204" t="s">
        <v>204</v>
      </c>
      <c r="D6" s="233"/>
    </row>
    <row r="7" spans="1:11">
      <c r="A7" s="28" t="s">
        <v>145</v>
      </c>
      <c r="B7" s="358">
        <f>C23/1024</f>
        <v>322.28239257812504</v>
      </c>
      <c r="C7" s="358">
        <f t="shared" ref="C7" si="0">D23/1000000</f>
        <v>11.031722</v>
      </c>
      <c r="D7" s="41"/>
    </row>
    <row r="8" spans="1:11">
      <c r="A8" s="236" t="s">
        <v>73</v>
      </c>
      <c r="B8" s="358">
        <f t="shared" ref="B8:B16" si="1">C24/1024</f>
        <v>135.23597949218751</v>
      </c>
      <c r="C8" s="358">
        <f>D24/1000000</f>
        <v>1.4043E-2</v>
      </c>
      <c r="D8" s="41"/>
    </row>
    <row r="9" spans="1:11">
      <c r="A9" s="28" t="s">
        <v>231</v>
      </c>
      <c r="B9" s="358">
        <f t="shared" si="1"/>
        <v>0.61751367187499995</v>
      </c>
      <c r="C9" s="358">
        <f t="shared" ref="C9:C16" si="2">D25/1000000</f>
        <v>9.2708370000000002</v>
      </c>
      <c r="D9" s="41"/>
    </row>
    <row r="10" spans="1:11">
      <c r="A10" s="28" t="s">
        <v>132</v>
      </c>
      <c r="B10" s="358">
        <f t="shared" si="1"/>
        <v>96.412725585937494</v>
      </c>
      <c r="C10" s="358">
        <f t="shared" si="2"/>
        <v>4.9278120000000003</v>
      </c>
      <c r="D10" s="41"/>
    </row>
    <row r="11" spans="1:11">
      <c r="A11" s="28" t="s">
        <v>133</v>
      </c>
      <c r="B11" s="358">
        <f t="shared" si="1"/>
        <v>0.66369042968750003</v>
      </c>
      <c r="C11" s="358">
        <f t="shared" si="2"/>
        <v>0.452739</v>
      </c>
      <c r="D11" s="41"/>
    </row>
    <row r="12" spans="1:11">
      <c r="A12" s="28" t="s">
        <v>99</v>
      </c>
      <c r="B12" s="358">
        <f t="shared" si="1"/>
        <v>69.326032226562504</v>
      </c>
      <c r="C12" s="358">
        <f t="shared" si="2"/>
        <v>6.3523639999999997</v>
      </c>
      <c r="D12" s="41"/>
    </row>
    <row r="13" spans="1:11">
      <c r="A13" s="28" t="s">
        <v>100</v>
      </c>
      <c r="B13" s="358">
        <f t="shared" si="1"/>
        <v>51.561648437499997</v>
      </c>
      <c r="C13" s="358">
        <f t="shared" si="2"/>
        <v>0.48841699999999999</v>
      </c>
      <c r="D13" s="41"/>
    </row>
    <row r="14" spans="1:11" s="34" customFormat="1">
      <c r="A14" s="28" t="s">
        <v>101</v>
      </c>
      <c r="B14" s="358">
        <f t="shared" si="1"/>
        <v>15.4193134765625</v>
      </c>
      <c r="C14" s="358">
        <f t="shared" si="2"/>
        <v>2.539749</v>
      </c>
      <c r="D14" s="41"/>
      <c r="E14"/>
      <c r="F14"/>
      <c r="G14"/>
      <c r="H14"/>
      <c r="I14"/>
      <c r="J14"/>
      <c r="K14"/>
    </row>
    <row r="15" spans="1:11" s="34" customFormat="1">
      <c r="A15" s="28" t="s">
        <v>169</v>
      </c>
      <c r="B15" s="358">
        <f t="shared" si="1"/>
        <v>13.563829101562501</v>
      </c>
      <c r="C15" s="358">
        <f t="shared" si="2"/>
        <v>0.79971899999999996</v>
      </c>
      <c r="D15" s="41"/>
      <c r="E15"/>
      <c r="F15" s="19"/>
    </row>
    <row r="16" spans="1:11" s="34" customFormat="1">
      <c r="A16" s="237" t="s">
        <v>107</v>
      </c>
      <c r="B16" s="358">
        <f t="shared" si="1"/>
        <v>0.41974316406250001</v>
      </c>
      <c r="C16" s="358">
        <f t="shared" si="2"/>
        <v>6.9999999999999999E-6</v>
      </c>
      <c r="D16" s="19"/>
      <c r="E16" s="19"/>
      <c r="F16"/>
    </row>
    <row r="17" spans="1:11">
      <c r="A17" s="66" t="s">
        <v>177</v>
      </c>
      <c r="B17" s="358">
        <f>SUM(B7:B16)</f>
        <v>705.50286816406253</v>
      </c>
      <c r="C17" s="358">
        <f>SUM(C7:C16)</f>
        <v>35.877409</v>
      </c>
      <c r="F17" s="21"/>
      <c r="G17" s="34"/>
      <c r="H17" s="34"/>
      <c r="I17" s="34"/>
      <c r="J17" s="34"/>
      <c r="K17" s="34"/>
    </row>
    <row r="18" spans="1:11">
      <c r="A18" s="234" t="s">
        <v>300</v>
      </c>
      <c r="B18" s="235">
        <f>B17/366</f>
        <v>1.9276034649291327</v>
      </c>
      <c r="C18" s="235">
        <f>C17/365</f>
        <v>9.8294271232876707E-2</v>
      </c>
      <c r="F18" s="21"/>
    </row>
    <row r="19" spans="1:11">
      <c r="E19" s="21"/>
    </row>
    <row r="20" spans="1:11">
      <c r="A20" s="42" t="s">
        <v>79</v>
      </c>
      <c r="B20" s="21"/>
      <c r="C20" s="21"/>
      <c r="D20" s="21"/>
      <c r="E20" s="21"/>
    </row>
    <row r="21" spans="1:11">
      <c r="B21" s="21"/>
      <c r="C21" s="21"/>
      <c r="D21" s="21"/>
    </row>
    <row r="22" spans="1:11">
      <c r="A22" s="321" t="s">
        <v>623</v>
      </c>
      <c r="B22" s="144" t="s">
        <v>104</v>
      </c>
      <c r="C22" s="137" t="s">
        <v>72</v>
      </c>
      <c r="D22" s="137" t="s">
        <v>205</v>
      </c>
    </row>
    <row r="23" spans="1:11">
      <c r="A23" s="236" t="s">
        <v>145</v>
      </c>
      <c r="B23" s="49" t="s">
        <v>87</v>
      </c>
      <c r="C23" s="26">
        <f>C46+C47</f>
        <v>330017.17000000004</v>
      </c>
      <c r="D23" s="29">
        <f>D46+D47</f>
        <v>11031722</v>
      </c>
    </row>
    <row r="24" spans="1:11">
      <c r="A24" s="236" t="s">
        <v>73</v>
      </c>
      <c r="B24" s="49" t="s">
        <v>87</v>
      </c>
      <c r="C24" s="43">
        <f t="shared" ref="C24:D27" si="3">C42</f>
        <v>138481.64300000001</v>
      </c>
      <c r="D24" s="31">
        <f t="shared" si="3"/>
        <v>14043</v>
      </c>
    </row>
    <row r="25" spans="1:11">
      <c r="A25" s="2" t="s">
        <v>231</v>
      </c>
      <c r="B25" s="49" t="s">
        <v>87</v>
      </c>
      <c r="C25" s="43">
        <f t="shared" si="3"/>
        <v>632.33399999999995</v>
      </c>
      <c r="D25" s="31">
        <f t="shared" si="3"/>
        <v>9270837</v>
      </c>
    </row>
    <row r="26" spans="1:11">
      <c r="A26" s="236" t="s">
        <v>132</v>
      </c>
      <c r="B26" s="49" t="s">
        <v>87</v>
      </c>
      <c r="C26" s="26">
        <f t="shared" si="3"/>
        <v>98726.630999999994</v>
      </c>
      <c r="D26" s="29">
        <f t="shared" si="3"/>
        <v>4927812</v>
      </c>
    </row>
    <row r="27" spans="1:11">
      <c r="A27" s="236" t="s">
        <v>133</v>
      </c>
      <c r="B27" s="49" t="s">
        <v>87</v>
      </c>
      <c r="C27" s="26">
        <f t="shared" si="3"/>
        <v>679.61900000000003</v>
      </c>
      <c r="D27" s="29">
        <f t="shared" si="3"/>
        <v>452739</v>
      </c>
    </row>
    <row r="28" spans="1:11">
      <c r="A28" s="236" t="s">
        <v>99</v>
      </c>
      <c r="B28" s="49" t="s">
        <v>87</v>
      </c>
      <c r="C28" s="26">
        <f t="shared" ref="C28:D32" si="4">C48</f>
        <v>70989.857000000004</v>
      </c>
      <c r="D28" s="29">
        <f t="shared" si="4"/>
        <v>6352364</v>
      </c>
    </row>
    <row r="29" spans="1:11">
      <c r="A29" s="236" t="s">
        <v>100</v>
      </c>
      <c r="B29" s="49" t="s">
        <v>87</v>
      </c>
      <c r="C29" s="26">
        <f t="shared" si="4"/>
        <v>52799.127999999997</v>
      </c>
      <c r="D29" s="29">
        <f t="shared" si="4"/>
        <v>488417</v>
      </c>
    </row>
    <row r="30" spans="1:11">
      <c r="A30" s="236" t="s">
        <v>101</v>
      </c>
      <c r="B30" s="49" t="s">
        <v>384</v>
      </c>
      <c r="C30" s="26">
        <f t="shared" si="4"/>
        <v>15789.377</v>
      </c>
      <c r="D30" s="29">
        <f t="shared" si="4"/>
        <v>2539749</v>
      </c>
    </row>
    <row r="31" spans="1:11">
      <c r="A31" s="236" t="s">
        <v>169</v>
      </c>
      <c r="B31" s="49" t="s">
        <v>87</v>
      </c>
      <c r="C31" s="26">
        <f t="shared" si="4"/>
        <v>13889.361000000001</v>
      </c>
      <c r="D31" s="29">
        <f t="shared" si="4"/>
        <v>799719</v>
      </c>
    </row>
    <row r="32" spans="1:11">
      <c r="A32" s="237" t="s">
        <v>107</v>
      </c>
      <c r="B32" s="49" t="s">
        <v>87</v>
      </c>
      <c r="C32" s="26">
        <f t="shared" si="4"/>
        <v>429.81700000000001</v>
      </c>
      <c r="D32" s="29">
        <f t="shared" si="4"/>
        <v>7</v>
      </c>
      <c r="E32" s="5"/>
    </row>
    <row r="33" spans="1:5">
      <c r="A33" s="237" t="s">
        <v>67</v>
      </c>
      <c r="B33" s="79" t="s">
        <v>383</v>
      </c>
      <c r="C33" s="28"/>
      <c r="D33" s="29"/>
    </row>
    <row r="34" spans="1:5" ht="25.5">
      <c r="A34" s="237" t="s">
        <v>106</v>
      </c>
      <c r="B34" s="49" t="s">
        <v>81</v>
      </c>
      <c r="C34" s="28"/>
      <c r="D34" s="29"/>
    </row>
    <row r="35" spans="1:5">
      <c r="A35" s="66" t="s">
        <v>177</v>
      </c>
      <c r="B35" s="8"/>
      <c r="C35" s="3">
        <f>SUM(C23:C34)</f>
        <v>722434.93700000003</v>
      </c>
      <c r="D35" s="9">
        <f>SUM(D23:D34)</f>
        <v>35877409</v>
      </c>
    </row>
    <row r="37" spans="1:5">
      <c r="A37" s="382"/>
    </row>
    <row r="38" spans="1:5">
      <c r="A38" s="382"/>
    </row>
    <row r="39" spans="1:5">
      <c r="A39" s="42" t="s">
        <v>64</v>
      </c>
      <c r="B39" t="s">
        <v>187</v>
      </c>
    </row>
    <row r="41" spans="1:5">
      <c r="A41" s="30" t="s">
        <v>212</v>
      </c>
      <c r="B41" s="37" t="s">
        <v>71</v>
      </c>
      <c r="C41" s="37" t="s">
        <v>72</v>
      </c>
      <c r="D41" s="137" t="s">
        <v>205</v>
      </c>
    </row>
    <row r="42" spans="1:5">
      <c r="A42" s="78" t="s">
        <v>73</v>
      </c>
      <c r="B42" s="423" t="s">
        <v>499</v>
      </c>
      <c r="C42" s="429">
        <v>138481.64300000001</v>
      </c>
      <c r="D42" s="430">
        <v>14043</v>
      </c>
    </row>
    <row r="43" spans="1:5">
      <c r="A43" s="2" t="s">
        <v>231</v>
      </c>
      <c r="B43" s="424" t="s">
        <v>499</v>
      </c>
      <c r="C43" s="431">
        <v>632.33399999999995</v>
      </c>
      <c r="D43" s="432">
        <v>9270837</v>
      </c>
    </row>
    <row r="44" spans="1:5">
      <c r="A44" s="2" t="s">
        <v>132</v>
      </c>
      <c r="B44" s="424" t="s">
        <v>499</v>
      </c>
      <c r="C44" s="431">
        <v>98726.630999999994</v>
      </c>
      <c r="D44" s="432">
        <v>4927812</v>
      </c>
    </row>
    <row r="45" spans="1:5">
      <c r="A45" s="2" t="s">
        <v>133</v>
      </c>
      <c r="B45" s="424" t="s">
        <v>499</v>
      </c>
      <c r="C45" s="431">
        <v>679.61900000000003</v>
      </c>
      <c r="D45" s="432">
        <v>452739</v>
      </c>
    </row>
    <row r="46" spans="1:5">
      <c r="A46" s="2" t="s">
        <v>418</v>
      </c>
      <c r="B46" s="424" t="s">
        <v>499</v>
      </c>
      <c r="C46" s="431">
        <v>233491.15900000001</v>
      </c>
      <c r="D46" s="432">
        <v>9118630</v>
      </c>
    </row>
    <row r="47" spans="1:5">
      <c r="A47" s="2" t="s">
        <v>98</v>
      </c>
      <c r="B47" s="424" t="s">
        <v>499</v>
      </c>
      <c r="C47" s="431">
        <v>96526.010999999999</v>
      </c>
      <c r="D47" s="432">
        <v>1913092</v>
      </c>
    </row>
    <row r="48" spans="1:5">
      <c r="A48" s="2" t="s">
        <v>99</v>
      </c>
      <c r="B48" s="424" t="s">
        <v>499</v>
      </c>
      <c r="C48" s="431">
        <v>70989.857000000004</v>
      </c>
      <c r="D48" s="432">
        <v>6352364</v>
      </c>
      <c r="E48" s="12"/>
    </row>
    <row r="49" spans="1:6">
      <c r="A49" s="2" t="s">
        <v>100</v>
      </c>
      <c r="B49" s="424" t="s">
        <v>499</v>
      </c>
      <c r="C49" s="431">
        <v>52799.127999999997</v>
      </c>
      <c r="D49" s="432">
        <v>488417</v>
      </c>
      <c r="E49" s="12"/>
    </row>
    <row r="50" spans="1:6">
      <c r="A50" s="2" t="s">
        <v>101</v>
      </c>
      <c r="B50" s="424" t="s">
        <v>499</v>
      </c>
      <c r="C50" s="431">
        <v>15789.377</v>
      </c>
      <c r="D50" s="432">
        <v>2539749</v>
      </c>
      <c r="E50" s="12"/>
    </row>
    <row r="51" spans="1:6">
      <c r="A51" s="2" t="s">
        <v>169</v>
      </c>
      <c r="B51" s="424" t="s">
        <v>499</v>
      </c>
      <c r="C51" s="431">
        <v>13889.361000000001</v>
      </c>
      <c r="D51" s="432">
        <v>799719</v>
      </c>
      <c r="E51" s="12"/>
      <c r="F51" s="12"/>
    </row>
    <row r="52" spans="1:6">
      <c r="A52" s="2" t="s">
        <v>107</v>
      </c>
      <c r="B52" s="424" t="s">
        <v>499</v>
      </c>
      <c r="C52" s="431">
        <v>429.81700000000001</v>
      </c>
      <c r="D52" s="432">
        <v>7</v>
      </c>
      <c r="E52" s="12"/>
      <c r="F52" s="12"/>
    </row>
    <row r="53" spans="1:6">
      <c r="A53" s="15" t="s">
        <v>177</v>
      </c>
      <c r="B53" s="2"/>
      <c r="C53" s="3">
        <f>SUM(C42:C52)</f>
        <v>722434.93700000015</v>
      </c>
      <c r="D53" s="9">
        <f>SUM(D42:D52)</f>
        <v>35877409</v>
      </c>
      <c r="E53" s="12"/>
    </row>
    <row r="54" spans="1:6">
      <c r="A54" s="12"/>
      <c r="B54" s="12"/>
      <c r="C54" s="12"/>
      <c r="D54" s="12"/>
    </row>
    <row r="55" spans="1:6">
      <c r="A55" s="12"/>
      <c r="B55" s="12"/>
      <c r="C55" s="12"/>
      <c r="D55" s="12"/>
    </row>
    <row r="56" spans="1:6">
      <c r="B56" s="12"/>
      <c r="C56" s="12"/>
      <c r="D56" s="12"/>
    </row>
  </sheetData>
  <sortState ref="A21:E28">
    <sortCondition ref="A21:A28"/>
  </sortState>
  <mergeCells count="1">
    <mergeCell ref="A1:F1"/>
  </mergeCells>
  <phoneticPr fontId="2" type="noConversion"/>
  <pageMargins left="0.75" right="0.75" top="1" bottom="1" header="0.5" footer="0.5"/>
  <pageSetup scale="75" orientation="landscape" horizontalDpi="4294967292" verticalDpi="4294967292" r:id="rId1"/>
  <headerFooter alignWithMargins="0">
    <oddHeader>&amp;R&amp;F
&amp;A</oddHeader>
    <oddFooter>&amp;RFebruary 2013</oddFooter>
  </headerFooter>
  <drawing r:id="rId2"/>
</worksheet>
</file>

<file path=xl/worksheets/sheet8.xml><?xml version="1.0" encoding="utf-8"?>
<worksheet xmlns="http://schemas.openxmlformats.org/spreadsheetml/2006/main" xmlns:r="http://schemas.openxmlformats.org/officeDocument/2006/relationships">
  <sheetPr codeName="Sheet7"/>
  <dimension ref="A1:M54"/>
  <sheetViews>
    <sheetView zoomScale="85" zoomScaleNormal="85" workbookViewId="0">
      <selection activeCell="A5" sqref="A5:C17"/>
    </sheetView>
  </sheetViews>
  <sheetFormatPr defaultColWidth="8.85546875" defaultRowHeight="12.75"/>
  <cols>
    <col min="1" max="1" width="24" style="239" customWidth="1"/>
    <col min="2" max="2" width="23.7109375" style="239" customWidth="1"/>
    <col min="3" max="5" width="15.7109375" style="239" customWidth="1"/>
    <col min="6" max="13" width="9.140625" style="239"/>
    <col min="14" max="16384" width="8.85546875" style="48"/>
  </cols>
  <sheetData>
    <row r="1" spans="1:13" s="200" customFormat="1" ht="38.25" customHeight="1">
      <c r="A1" s="536" t="s">
        <v>622</v>
      </c>
      <c r="B1" s="537"/>
      <c r="C1" s="537"/>
      <c r="D1" s="537"/>
      <c r="E1" s="537"/>
      <c r="F1" s="537"/>
      <c r="G1" s="188"/>
      <c r="H1" s="124"/>
      <c r="I1" s="124"/>
      <c r="J1" s="124"/>
      <c r="K1" s="124"/>
      <c r="L1" s="124"/>
      <c r="M1" s="124"/>
    </row>
    <row r="2" spans="1:13">
      <c r="A2" s="12"/>
      <c r="B2" s="12"/>
      <c r="C2" s="12"/>
      <c r="D2" s="12"/>
      <c r="E2" s="12"/>
      <c r="F2" s="12"/>
      <c r="G2" s="12"/>
    </row>
    <row r="3" spans="1:13">
      <c r="A3" s="18"/>
      <c r="B3" s="12"/>
      <c r="C3" s="12"/>
      <c r="D3" s="12"/>
      <c r="E3" s="12"/>
      <c r="F3" s="12"/>
      <c r="G3" s="12"/>
    </row>
    <row r="4" spans="1:13">
      <c r="A4" s="239" t="s">
        <v>80</v>
      </c>
      <c r="B4" s="12"/>
      <c r="C4" s="12"/>
      <c r="D4" s="12"/>
      <c r="E4" s="12"/>
      <c r="F4" s="12"/>
      <c r="G4" s="12"/>
    </row>
    <row r="5" spans="1:13">
      <c r="A5" s="321" t="s">
        <v>623</v>
      </c>
      <c r="B5" s="144" t="s">
        <v>302</v>
      </c>
      <c r="C5" s="144" t="s">
        <v>204</v>
      </c>
      <c r="D5" s="240"/>
    </row>
    <row r="6" spans="1:13">
      <c r="A6" s="28" t="s">
        <v>145</v>
      </c>
      <c r="B6" s="26">
        <f>C22/1024</f>
        <v>321.82089843749998</v>
      </c>
      <c r="C6" s="26">
        <f>D22/1000000</f>
        <v>10.655271000000001</v>
      </c>
      <c r="D6" s="220"/>
      <c r="E6" s="238"/>
      <c r="F6" s="238"/>
      <c r="G6" s="238"/>
    </row>
    <row r="7" spans="1:13">
      <c r="A7" s="28" t="s">
        <v>73</v>
      </c>
      <c r="B7" s="26">
        <f>C23/1024</f>
        <v>1103.78201171875</v>
      </c>
      <c r="C7" s="26">
        <f>D23/1000000</f>
        <v>5.2190079999999996</v>
      </c>
      <c r="D7" s="220"/>
    </row>
    <row r="8" spans="1:13">
      <c r="A8" s="28" t="s">
        <v>231</v>
      </c>
      <c r="B8" s="26">
        <f>C24/1024</f>
        <v>0.5330859375</v>
      </c>
      <c r="C8" s="26">
        <f t="shared" ref="C8:C16" si="0">D24/1000000</f>
        <v>6.9806939999999997</v>
      </c>
      <c r="D8" s="220"/>
    </row>
    <row r="9" spans="1:13">
      <c r="A9" s="28" t="s">
        <v>132</v>
      </c>
      <c r="B9" s="26">
        <f>C25/1024</f>
        <v>138.83091796874999</v>
      </c>
      <c r="C9" s="26">
        <f t="shared" si="0"/>
        <v>8.6987299999999994</v>
      </c>
      <c r="D9" s="220"/>
    </row>
    <row r="10" spans="1:13">
      <c r="A10" s="28" t="s">
        <v>133</v>
      </c>
      <c r="B10" s="26">
        <f t="shared" ref="B10:B16" si="1">C26/1024</f>
        <v>0.71288085937500001</v>
      </c>
      <c r="C10" s="26">
        <f t="shared" si="0"/>
        <v>0.118767</v>
      </c>
      <c r="D10" s="220"/>
    </row>
    <row r="11" spans="1:13">
      <c r="A11" s="28" t="s">
        <v>99</v>
      </c>
      <c r="B11" s="26">
        <f t="shared" si="1"/>
        <v>69.325976562500003</v>
      </c>
      <c r="C11" s="26">
        <f t="shared" si="0"/>
        <v>6.349977</v>
      </c>
      <c r="D11" s="220"/>
    </row>
    <row r="12" spans="1:13">
      <c r="A12" s="28" t="s">
        <v>100</v>
      </c>
      <c r="B12" s="26">
        <f t="shared" si="1"/>
        <v>293.97556640624998</v>
      </c>
      <c r="C12" s="26">
        <f t="shared" si="0"/>
        <v>39.846879000000001</v>
      </c>
      <c r="D12" s="220"/>
    </row>
    <row r="13" spans="1:13">
      <c r="A13" s="28" t="s">
        <v>101</v>
      </c>
      <c r="B13" s="26">
        <f t="shared" si="1"/>
        <v>15.4266796875</v>
      </c>
      <c r="C13" s="26">
        <f t="shared" si="0"/>
        <v>2.5341290000000001</v>
      </c>
      <c r="D13" s="220"/>
    </row>
    <row r="14" spans="1:13">
      <c r="A14" s="28" t="s">
        <v>106</v>
      </c>
      <c r="B14" s="26">
        <f t="shared" si="1"/>
        <v>6.7675781249999997E-3</v>
      </c>
      <c r="C14" s="26">
        <f t="shared" si="0"/>
        <v>6.0939999999999996E-3</v>
      </c>
      <c r="D14" s="220"/>
    </row>
    <row r="15" spans="1:13">
      <c r="A15" s="28" t="s">
        <v>169</v>
      </c>
      <c r="B15" s="26">
        <f t="shared" si="1"/>
        <v>13.563828125000001</v>
      </c>
      <c r="C15" s="26">
        <f t="shared" si="0"/>
        <v>0.79971899999999996</v>
      </c>
      <c r="D15" s="220"/>
    </row>
    <row r="16" spans="1:13">
      <c r="A16" s="237" t="s">
        <v>107</v>
      </c>
      <c r="B16" s="26">
        <f t="shared" si="1"/>
        <v>0.42158203124999999</v>
      </c>
      <c r="C16" s="26">
        <f t="shared" si="0"/>
        <v>1.5E-5</v>
      </c>
      <c r="D16" s="220"/>
      <c r="G16" s="12"/>
    </row>
    <row r="17" spans="1:13">
      <c r="A17" s="64" t="s">
        <v>177</v>
      </c>
      <c r="B17" s="26">
        <f>SUM(B6:B16)</f>
        <v>1958.4001953124996</v>
      </c>
      <c r="C17" s="26">
        <f>SUM(C6:C16)</f>
        <v>81.209283000000013</v>
      </c>
      <c r="D17" s="12"/>
      <c r="F17" s="12"/>
      <c r="G17" s="12"/>
    </row>
    <row r="18" spans="1:13" s="24" customFormat="1">
      <c r="A18" s="203" t="s">
        <v>300</v>
      </c>
      <c r="B18" s="243">
        <f>B17/366</f>
        <v>5.350820205771857</v>
      </c>
      <c r="C18" s="243">
        <f>C17/365</f>
        <v>0.22249118630136991</v>
      </c>
      <c r="D18" s="12"/>
      <c r="E18" s="12"/>
      <c r="F18" s="12"/>
      <c r="G18" s="12"/>
      <c r="H18" s="239"/>
      <c r="I18" s="239"/>
      <c r="J18" s="239"/>
      <c r="K18" s="239"/>
      <c r="L18" s="239"/>
      <c r="M18" s="239"/>
    </row>
    <row r="19" spans="1:13" ht="26.25" customHeight="1">
      <c r="A19" s="203"/>
      <c r="B19" s="337"/>
      <c r="C19" s="12"/>
      <c r="D19" s="12"/>
      <c r="E19" s="12"/>
      <c r="F19" s="12"/>
      <c r="G19" s="12"/>
      <c r="H19" s="233"/>
      <c r="I19" s="233"/>
      <c r="J19" s="233"/>
      <c r="K19" s="233"/>
      <c r="L19" s="233"/>
      <c r="M19" s="233"/>
    </row>
    <row r="20" spans="1:13">
      <c r="A20" s="12" t="s">
        <v>79</v>
      </c>
      <c r="B20" s="12"/>
      <c r="C20" s="12"/>
      <c r="D20" s="12"/>
      <c r="E20" s="12"/>
      <c r="G20" s="12"/>
    </row>
    <row r="21" spans="1:13">
      <c r="A21" s="321" t="s">
        <v>623</v>
      </c>
      <c r="B21" s="144" t="s">
        <v>104</v>
      </c>
      <c r="C21" s="137" t="s">
        <v>72</v>
      </c>
      <c r="D21" s="248" t="s">
        <v>205</v>
      </c>
      <c r="E21" s="12"/>
      <c r="G21" s="12"/>
    </row>
    <row r="22" spans="1:13">
      <c r="A22" s="213" t="s">
        <v>145</v>
      </c>
      <c r="B22" s="49" t="s">
        <v>403</v>
      </c>
      <c r="C22" s="3">
        <f>C43+C44</f>
        <v>329544.59999999998</v>
      </c>
      <c r="D22" s="9">
        <f>D43+D44</f>
        <v>10655271</v>
      </c>
      <c r="F22" s="12"/>
      <c r="M22" s="48"/>
    </row>
    <row r="23" spans="1:13">
      <c r="A23" s="28" t="s">
        <v>73</v>
      </c>
      <c r="B23" s="224" t="s">
        <v>87</v>
      </c>
      <c r="C23" s="362">
        <f t="shared" ref="C23:D26" si="2">C39</f>
        <v>1130272.78</v>
      </c>
      <c r="D23" s="361">
        <f t="shared" si="2"/>
        <v>5219008</v>
      </c>
      <c r="F23" s="12"/>
      <c r="M23" s="48"/>
    </row>
    <row r="24" spans="1:13">
      <c r="A24" s="213" t="s">
        <v>231</v>
      </c>
      <c r="B24" s="224" t="s">
        <v>87</v>
      </c>
      <c r="C24" s="3">
        <f t="shared" si="2"/>
        <v>545.88</v>
      </c>
      <c r="D24" s="9">
        <f t="shared" si="2"/>
        <v>6980694</v>
      </c>
      <c r="F24" s="12"/>
      <c r="M24" s="48"/>
    </row>
    <row r="25" spans="1:13">
      <c r="A25" s="213" t="s">
        <v>132</v>
      </c>
      <c r="B25" s="224" t="s">
        <v>87</v>
      </c>
      <c r="C25" s="3">
        <f t="shared" si="2"/>
        <v>142162.85999999999</v>
      </c>
      <c r="D25" s="9">
        <f t="shared" si="2"/>
        <v>8698730</v>
      </c>
      <c r="F25" s="12"/>
      <c r="M25" s="48"/>
    </row>
    <row r="26" spans="1:13">
      <c r="A26" s="213" t="s">
        <v>133</v>
      </c>
      <c r="B26" s="224" t="s">
        <v>87</v>
      </c>
      <c r="C26" s="3">
        <f t="shared" si="2"/>
        <v>729.99</v>
      </c>
      <c r="D26" s="9">
        <f t="shared" si="2"/>
        <v>118767</v>
      </c>
      <c r="F26" s="12" t="s">
        <v>120</v>
      </c>
      <c r="M26" s="48"/>
    </row>
    <row r="27" spans="1:13">
      <c r="A27" s="213" t="s">
        <v>99</v>
      </c>
      <c r="B27" s="224" t="s">
        <v>87</v>
      </c>
      <c r="C27" s="3">
        <f t="shared" ref="C27:D32" si="3">C45</f>
        <v>70989.8</v>
      </c>
      <c r="D27" s="9">
        <f t="shared" si="3"/>
        <v>6349977</v>
      </c>
      <c r="F27" s="12"/>
      <c r="M27" s="48"/>
    </row>
    <row r="28" spans="1:13">
      <c r="A28" s="213" t="s">
        <v>100</v>
      </c>
      <c r="B28" s="224" t="s">
        <v>87</v>
      </c>
      <c r="C28" s="26">
        <f t="shared" si="3"/>
        <v>301030.98</v>
      </c>
      <c r="D28" s="29">
        <f t="shared" si="3"/>
        <v>39846879</v>
      </c>
      <c r="F28" s="12"/>
      <c r="M28" s="48"/>
    </row>
    <row r="29" spans="1:13">
      <c r="A29" s="208" t="s">
        <v>101</v>
      </c>
      <c r="B29" s="224" t="s">
        <v>87</v>
      </c>
      <c r="C29" s="26">
        <f t="shared" si="3"/>
        <v>15796.92</v>
      </c>
      <c r="D29" s="29">
        <f t="shared" si="3"/>
        <v>2534129</v>
      </c>
      <c r="F29" s="12"/>
      <c r="M29" s="48"/>
    </row>
    <row r="30" spans="1:13">
      <c r="A30" s="213" t="s">
        <v>106</v>
      </c>
      <c r="B30" s="224" t="s">
        <v>87</v>
      </c>
      <c r="C30" s="26">
        <f t="shared" si="3"/>
        <v>6.93</v>
      </c>
      <c r="D30" s="29">
        <f t="shared" si="3"/>
        <v>6094</v>
      </c>
      <c r="F30" s="12"/>
      <c r="M30" s="48"/>
    </row>
    <row r="31" spans="1:13">
      <c r="A31" s="242" t="s">
        <v>169</v>
      </c>
      <c r="B31" s="224" t="s">
        <v>87</v>
      </c>
      <c r="C31" s="26">
        <f t="shared" si="3"/>
        <v>13889.36</v>
      </c>
      <c r="D31" s="29">
        <f t="shared" si="3"/>
        <v>799719</v>
      </c>
      <c r="F31" s="12"/>
      <c r="M31" s="48"/>
    </row>
    <row r="32" spans="1:13">
      <c r="A32" s="208" t="s">
        <v>107</v>
      </c>
      <c r="B32" s="224" t="s">
        <v>87</v>
      </c>
      <c r="C32" s="26">
        <f t="shared" si="3"/>
        <v>431.7</v>
      </c>
      <c r="D32" s="29">
        <f t="shared" si="3"/>
        <v>15</v>
      </c>
      <c r="F32" s="12"/>
      <c r="M32" s="48"/>
    </row>
    <row r="33" spans="1:13">
      <c r="A33" s="63" t="s">
        <v>177</v>
      </c>
      <c r="B33" s="224"/>
      <c r="C33" s="3">
        <f>SUM(C22:C32)</f>
        <v>2005401.7999999996</v>
      </c>
      <c r="D33" s="9">
        <f>SUM(D22:D32)</f>
        <v>81209283</v>
      </c>
      <c r="F33" s="12"/>
      <c r="M33" s="48"/>
    </row>
    <row r="34" spans="1:13">
      <c r="A34" s="12"/>
      <c r="B34" s="36"/>
      <c r="C34" s="12"/>
      <c r="D34" s="47"/>
      <c r="E34" s="11"/>
      <c r="F34" s="12"/>
      <c r="M34" s="48"/>
    </row>
    <row r="35" spans="1:13">
      <c r="A35" s="45"/>
      <c r="B35" s="36"/>
      <c r="C35" s="12"/>
      <c r="D35" s="47"/>
      <c r="E35" s="12"/>
      <c r="F35" s="12"/>
      <c r="M35" s="48"/>
    </row>
    <row r="36" spans="1:13" ht="26.25" customHeight="1">
      <c r="A36" s="12"/>
      <c r="B36" s="36"/>
      <c r="C36" s="12"/>
      <c r="D36" s="47"/>
      <c r="E36" s="12"/>
      <c r="F36" s="12"/>
      <c r="M36" s="48"/>
    </row>
    <row r="37" spans="1:13">
      <c r="A37" s="12" t="s">
        <v>64</v>
      </c>
      <c r="B37" s="336" t="s">
        <v>386</v>
      </c>
      <c r="C37" t="s">
        <v>387</v>
      </c>
      <c r="D37" s="12"/>
      <c r="E37" s="12"/>
      <c r="F37" s="12"/>
      <c r="M37" s="48"/>
    </row>
    <row r="38" spans="1:13">
      <c r="A38" s="321" t="s">
        <v>212</v>
      </c>
      <c r="B38" s="231" t="s">
        <v>71</v>
      </c>
      <c r="C38" s="231" t="s">
        <v>72</v>
      </c>
      <c r="D38" s="248" t="s">
        <v>205</v>
      </c>
      <c r="E38" s="12"/>
      <c r="F38" s="12"/>
      <c r="M38" s="48"/>
    </row>
    <row r="39" spans="1:13">
      <c r="A39" s="2" t="s">
        <v>73</v>
      </c>
      <c r="B39" s="423" t="s">
        <v>499</v>
      </c>
      <c r="C39" s="433">
        <v>1130272.78</v>
      </c>
      <c r="D39" s="434">
        <v>5219008</v>
      </c>
      <c r="E39" s="12"/>
      <c r="F39" s="12"/>
      <c r="M39" s="48"/>
    </row>
    <row r="40" spans="1:13">
      <c r="A40" s="2" t="s">
        <v>231</v>
      </c>
      <c r="B40" s="423" t="s">
        <v>499</v>
      </c>
      <c r="C40" s="435">
        <v>545.88</v>
      </c>
      <c r="D40" s="434">
        <v>6980694</v>
      </c>
      <c r="E40" s="12"/>
      <c r="F40" s="12"/>
      <c r="M40" s="48"/>
    </row>
    <row r="41" spans="1:13">
      <c r="A41" s="2" t="s">
        <v>132</v>
      </c>
      <c r="B41" s="423" t="s">
        <v>499</v>
      </c>
      <c r="C41" s="433">
        <v>142162.85999999999</v>
      </c>
      <c r="D41" s="434">
        <v>8698730</v>
      </c>
      <c r="E41" s="12"/>
      <c r="F41" s="12"/>
      <c r="M41" s="48"/>
    </row>
    <row r="42" spans="1:13">
      <c r="A42" s="2" t="s">
        <v>133</v>
      </c>
      <c r="B42" s="423" t="s">
        <v>499</v>
      </c>
      <c r="C42" s="433">
        <v>729.99</v>
      </c>
      <c r="D42" s="434">
        <v>118767</v>
      </c>
      <c r="E42" s="12"/>
      <c r="F42" s="12"/>
      <c r="M42" s="48"/>
    </row>
    <row r="43" spans="1:13">
      <c r="A43" s="28" t="s">
        <v>418</v>
      </c>
      <c r="B43" s="423" t="s">
        <v>499</v>
      </c>
      <c r="C43" s="433">
        <v>233104.09</v>
      </c>
      <c r="D43" s="434">
        <v>9106967</v>
      </c>
      <c r="E43" s="12"/>
      <c r="F43" s="12"/>
      <c r="M43" s="48"/>
    </row>
    <row r="44" spans="1:13">
      <c r="A44" s="2" t="s">
        <v>98</v>
      </c>
      <c r="B44" s="423" t="s">
        <v>499</v>
      </c>
      <c r="C44" s="433">
        <v>96440.51</v>
      </c>
      <c r="D44" s="434">
        <v>1548304</v>
      </c>
      <c r="E44" s="12"/>
      <c r="F44" s="12"/>
      <c r="M44" s="48"/>
    </row>
    <row r="45" spans="1:13">
      <c r="A45" s="2" t="s">
        <v>99</v>
      </c>
      <c r="B45" s="423" t="s">
        <v>499</v>
      </c>
      <c r="C45" s="433">
        <v>70989.8</v>
      </c>
      <c r="D45" s="434">
        <v>6349977</v>
      </c>
      <c r="E45" s="12"/>
      <c r="F45" s="12"/>
      <c r="M45" s="48"/>
    </row>
    <row r="46" spans="1:13">
      <c r="A46" s="2" t="s">
        <v>100</v>
      </c>
      <c r="B46" s="423" t="s">
        <v>499</v>
      </c>
      <c r="C46" s="433">
        <v>301030.98</v>
      </c>
      <c r="D46" s="434">
        <v>39846879</v>
      </c>
      <c r="E46" s="12"/>
      <c r="F46" s="12"/>
      <c r="M46" s="48"/>
    </row>
    <row r="47" spans="1:13">
      <c r="A47" s="2" t="s">
        <v>101</v>
      </c>
      <c r="B47" s="423" t="s">
        <v>499</v>
      </c>
      <c r="C47" s="433">
        <v>15796.92</v>
      </c>
      <c r="D47" s="434">
        <v>2534129</v>
      </c>
      <c r="E47" s="12"/>
      <c r="F47" s="12"/>
      <c r="M47" s="48"/>
    </row>
    <row r="48" spans="1:13">
      <c r="A48" s="2" t="s">
        <v>106</v>
      </c>
      <c r="B48" s="423" t="s">
        <v>499</v>
      </c>
      <c r="C48" s="433">
        <v>6.93</v>
      </c>
      <c r="D48" s="434">
        <v>6094</v>
      </c>
      <c r="E48" s="12"/>
      <c r="F48" s="12"/>
      <c r="M48" s="48"/>
    </row>
    <row r="49" spans="1:13">
      <c r="A49" s="2" t="s">
        <v>169</v>
      </c>
      <c r="B49" s="423" t="s">
        <v>499</v>
      </c>
      <c r="C49" s="433">
        <v>13889.36</v>
      </c>
      <c r="D49" s="434">
        <v>799719</v>
      </c>
      <c r="E49" s="12"/>
      <c r="F49" s="12"/>
      <c r="M49" s="48"/>
    </row>
    <row r="50" spans="1:13">
      <c r="A50" s="65" t="s">
        <v>107</v>
      </c>
      <c r="B50" s="423" t="s">
        <v>499</v>
      </c>
      <c r="C50" s="433">
        <v>431.7</v>
      </c>
      <c r="D50" s="434">
        <v>15</v>
      </c>
      <c r="M50" s="48"/>
    </row>
    <row r="51" spans="1:13" customFormat="1">
      <c r="A51" s="45" t="s">
        <v>177</v>
      </c>
      <c r="B51" s="45"/>
      <c r="C51" s="41">
        <f>SUM(C39:C50)</f>
        <v>2005401.8</v>
      </c>
      <c r="D51" s="335">
        <f>SUM(D39:D50)</f>
        <v>81209283</v>
      </c>
    </row>
    <row r="52" spans="1:13" customFormat="1">
      <c r="A52" s="239"/>
      <c r="B52" s="239"/>
      <c r="C52" s="239"/>
      <c r="D52" s="239"/>
    </row>
    <row r="53" spans="1:13">
      <c r="A53" s="12"/>
      <c r="B53" s="12"/>
      <c r="C53" s="12"/>
      <c r="D53" s="12"/>
    </row>
    <row r="54" spans="1:13">
      <c r="A54" s="334"/>
      <c r="B54" s="12"/>
      <c r="C54" s="12"/>
      <c r="D54" s="12"/>
    </row>
  </sheetData>
  <sortState ref="A31:E32">
    <sortCondition ref="A31:A32"/>
  </sortState>
  <mergeCells count="1">
    <mergeCell ref="A1:F1"/>
  </mergeCells>
  <phoneticPr fontId="2" type="noConversion"/>
  <printOptions horizontalCentered="1"/>
  <pageMargins left="0.75" right="0.75" top="1" bottom="1" header="0.5" footer="0.5"/>
  <pageSetup scale="75" orientation="landscape" horizontalDpi="4294967292" verticalDpi="4294967292" r:id="rId1"/>
  <headerFooter alignWithMargins="0">
    <oddHeader>&amp;R&amp;F
&amp;A</oddHeader>
    <oddFooter>&amp;RFebruary 2013</oddFooter>
  </headerFooter>
  <drawing r:id="rId2"/>
</worksheet>
</file>

<file path=xl/worksheets/sheet9.xml><?xml version="1.0" encoding="utf-8"?>
<worksheet xmlns="http://schemas.openxmlformats.org/spreadsheetml/2006/main" xmlns:r="http://schemas.openxmlformats.org/officeDocument/2006/relationships">
  <sheetPr codeName="Sheet8"/>
  <dimension ref="A1:N55"/>
  <sheetViews>
    <sheetView zoomScale="85" zoomScaleNormal="85" workbookViewId="0">
      <selection activeCell="N19" sqref="N19"/>
    </sheetView>
  </sheetViews>
  <sheetFormatPr defaultColWidth="8.85546875" defaultRowHeight="12.75"/>
  <cols>
    <col min="1" max="1" width="17.140625" style="239" customWidth="1"/>
    <col min="2" max="2" width="21.85546875" style="239" bestFit="1" customWidth="1"/>
    <col min="3" max="5" width="15.7109375" style="239" customWidth="1"/>
    <col min="6" max="6" width="15.7109375" style="241" customWidth="1"/>
    <col min="7" max="12" width="9.140625" style="239"/>
    <col min="13" max="14" width="8.85546875" style="239"/>
    <col min="15" max="16384" width="8.85546875" style="46"/>
  </cols>
  <sheetData>
    <row r="1" spans="1:14" ht="29.1" customHeight="1">
      <c r="A1" s="538" t="s">
        <v>650</v>
      </c>
      <c r="B1" s="539"/>
      <c r="C1" s="539"/>
      <c r="D1" s="539"/>
      <c r="E1" s="539"/>
      <c r="F1" s="539"/>
      <c r="G1" s="539"/>
      <c r="H1"/>
      <c r="I1"/>
      <c r="J1"/>
      <c r="K1"/>
      <c r="L1"/>
      <c r="M1"/>
      <c r="N1"/>
    </row>
    <row r="2" spans="1:14">
      <c r="A2"/>
      <c r="B2"/>
      <c r="C2"/>
      <c r="D2"/>
      <c r="E2"/>
      <c r="F2" s="6"/>
      <c r="G2"/>
      <c r="H2"/>
      <c r="I2" s="35"/>
      <c r="J2" s="35"/>
      <c r="K2" s="35"/>
      <c r="L2" s="35"/>
      <c r="M2" s="35"/>
      <c r="N2" s="35"/>
    </row>
    <row r="3" spans="1:14" ht="17.100000000000001" customHeight="1">
      <c r="A3" s="212" t="s">
        <v>80</v>
      </c>
      <c r="B3" s="212"/>
      <c r="C3" s="212"/>
      <c r="D3"/>
      <c r="E3"/>
      <c r="F3" s="6"/>
      <c r="G3"/>
      <c r="H3"/>
      <c r="I3" s="35"/>
      <c r="J3" s="35"/>
      <c r="K3" s="35"/>
      <c r="L3" s="35"/>
      <c r="M3" s="35"/>
      <c r="N3" s="35"/>
    </row>
    <row r="4" spans="1:14">
      <c r="A4" s="321" t="s">
        <v>623</v>
      </c>
      <c r="B4" s="144" t="s">
        <v>302</v>
      </c>
      <c r="C4" s="144" t="s">
        <v>204</v>
      </c>
      <c r="D4" s="20"/>
      <c r="E4" s="20"/>
      <c r="F4" s="244"/>
      <c r="G4" s="20"/>
      <c r="H4" s="20"/>
      <c r="I4" s="52"/>
      <c r="J4" s="52"/>
      <c r="K4" s="52"/>
      <c r="L4" s="52"/>
      <c r="M4" s="52"/>
      <c r="N4" s="52"/>
    </row>
    <row r="5" spans="1:14" ht="12.95" customHeight="1">
      <c r="A5" s="363" t="s">
        <v>145</v>
      </c>
      <c r="B5" s="245">
        <f>C21/1024</f>
        <v>2167.0134765624998</v>
      </c>
      <c r="C5" s="245">
        <f>D21/1000000</f>
        <v>93.879337000000007</v>
      </c>
      <c r="D5"/>
      <c r="E5"/>
      <c r="F5" s="6"/>
      <c r="G5"/>
      <c r="H5"/>
      <c r="I5" s="35"/>
      <c r="J5" s="35"/>
      <c r="K5" s="35"/>
      <c r="L5" s="35"/>
      <c r="M5" s="35"/>
      <c r="N5" s="35"/>
    </row>
    <row r="6" spans="1:14" ht="12.95" customHeight="1">
      <c r="A6" s="383" t="s">
        <v>457</v>
      </c>
      <c r="B6" s="245">
        <f t="shared" ref="B6:B15" si="0">C22/1024</f>
        <v>2654.908486328125</v>
      </c>
      <c r="C6" s="245">
        <f t="shared" ref="C6:C15" si="1">D22/1000000</f>
        <v>12.425034999999999</v>
      </c>
      <c r="D6"/>
      <c r="E6"/>
      <c r="F6" s="6"/>
      <c r="G6"/>
      <c r="H6"/>
      <c r="I6" s="35"/>
      <c r="J6" s="35"/>
      <c r="K6" s="35"/>
      <c r="L6" s="35"/>
      <c r="M6" s="35"/>
      <c r="N6" s="35"/>
    </row>
    <row r="7" spans="1:14" ht="12.95" customHeight="1">
      <c r="A7" s="383" t="s">
        <v>231</v>
      </c>
      <c r="B7" s="245">
        <f t="shared" si="0"/>
        <v>6.74</v>
      </c>
      <c r="C7" s="245">
        <f t="shared" si="1"/>
        <v>92.637951000000001</v>
      </c>
      <c r="D7" s="86"/>
      <c r="E7"/>
      <c r="F7" s="6"/>
      <c r="G7"/>
      <c r="H7"/>
      <c r="I7" s="35"/>
      <c r="J7" s="35"/>
      <c r="K7" s="35"/>
      <c r="L7" s="35"/>
      <c r="M7" s="35"/>
      <c r="N7" s="35"/>
    </row>
    <row r="8" spans="1:14" ht="12.95" customHeight="1">
      <c r="A8" s="363" t="s">
        <v>132</v>
      </c>
      <c r="B8" s="245">
        <f t="shared" si="0"/>
        <v>515.71818359375004</v>
      </c>
      <c r="C8" s="245">
        <f t="shared" si="1"/>
        <v>53.410611000000003</v>
      </c>
      <c r="D8"/>
      <c r="E8"/>
      <c r="F8" s="6"/>
      <c r="G8"/>
      <c r="H8"/>
      <c r="I8" s="35"/>
      <c r="J8" s="35"/>
      <c r="K8" s="35"/>
      <c r="L8" s="35"/>
      <c r="M8" s="35"/>
      <c r="N8" s="35"/>
    </row>
    <row r="9" spans="1:14" ht="12.95" customHeight="1">
      <c r="A9" s="363" t="s">
        <v>133</v>
      </c>
      <c r="B9" s="245">
        <f t="shared" si="0"/>
        <v>7.0876269531249996</v>
      </c>
      <c r="C9" s="245">
        <f t="shared" si="1"/>
        <v>0.51926899999999998</v>
      </c>
      <c r="D9"/>
      <c r="E9"/>
      <c r="F9" s="6"/>
      <c r="G9"/>
      <c r="H9"/>
      <c r="I9" s="35"/>
      <c r="J9" s="35"/>
      <c r="K9" s="35"/>
      <c r="L9" s="35"/>
      <c r="M9" s="35"/>
      <c r="N9" s="35"/>
    </row>
    <row r="10" spans="1:14" ht="12.95" customHeight="1">
      <c r="A10" s="363" t="s">
        <v>99</v>
      </c>
      <c r="B10" s="245">
        <f t="shared" si="0"/>
        <v>954.17966796874998</v>
      </c>
      <c r="C10" s="245">
        <f t="shared" si="1"/>
        <v>55.673487999999999</v>
      </c>
      <c r="D10"/>
      <c r="E10"/>
      <c r="F10" s="6"/>
      <c r="G10"/>
      <c r="H10"/>
      <c r="I10" s="35"/>
      <c r="J10" s="35"/>
      <c r="K10" s="35"/>
      <c r="L10" s="35"/>
      <c r="M10" s="35"/>
      <c r="N10" s="35"/>
    </row>
    <row r="11" spans="1:14" ht="12.95" customHeight="1">
      <c r="A11" s="363" t="s">
        <v>100</v>
      </c>
      <c r="B11" s="245">
        <f t="shared" si="0"/>
        <v>1159.65796875</v>
      </c>
      <c r="C11" s="245">
        <f t="shared" si="1"/>
        <v>68.971917000000005</v>
      </c>
      <c r="D11"/>
      <c r="E11"/>
      <c r="F11" s="6"/>
      <c r="G11"/>
      <c r="H11"/>
      <c r="I11" s="35"/>
      <c r="J11" s="35"/>
      <c r="K11" s="35"/>
      <c r="L11" s="35"/>
      <c r="M11" s="35"/>
      <c r="N11" s="35"/>
    </row>
    <row r="12" spans="1:14" ht="12.95" customHeight="1">
      <c r="A12" s="363" t="s">
        <v>101</v>
      </c>
      <c r="B12" s="245">
        <f t="shared" si="0"/>
        <v>63.890546874999998</v>
      </c>
      <c r="C12" s="245">
        <f t="shared" si="1"/>
        <v>20.164505999999999</v>
      </c>
      <c r="D12"/>
      <c r="E12"/>
      <c r="F12" s="6"/>
      <c r="G12"/>
      <c r="H12"/>
      <c r="I12" s="35"/>
      <c r="J12" s="35"/>
      <c r="K12" s="35"/>
      <c r="L12" s="35"/>
      <c r="M12" s="35"/>
      <c r="N12" s="35"/>
    </row>
    <row r="13" spans="1:14" ht="12.95" customHeight="1">
      <c r="A13" s="364" t="s">
        <v>106</v>
      </c>
      <c r="B13" s="245">
        <f t="shared" si="0"/>
        <v>0.615234375</v>
      </c>
      <c r="C13" s="245">
        <f t="shared" si="1"/>
        <v>0.32800000000000001</v>
      </c>
      <c r="D13"/>
      <c r="E13"/>
      <c r="F13" s="6"/>
      <c r="G13"/>
      <c r="H13"/>
      <c r="I13" s="35"/>
      <c r="J13" s="35"/>
      <c r="K13" s="35"/>
      <c r="L13" s="35"/>
      <c r="M13" s="35"/>
      <c r="N13" s="35"/>
    </row>
    <row r="14" spans="1:14" ht="14.1" customHeight="1">
      <c r="A14" s="363" t="s">
        <v>169</v>
      </c>
      <c r="B14" s="245">
        <f t="shared" si="0"/>
        <v>41.469843750000003</v>
      </c>
      <c r="C14" s="245">
        <f t="shared" si="1"/>
        <v>2.875883</v>
      </c>
      <c r="D14"/>
      <c r="G14"/>
      <c r="H14"/>
      <c r="I14" s="35"/>
      <c r="J14" s="35"/>
      <c r="K14" s="35"/>
      <c r="L14" s="35"/>
      <c r="M14" s="35"/>
      <c r="N14" s="35"/>
    </row>
    <row r="15" spans="1:14">
      <c r="A15" s="364" t="s">
        <v>107</v>
      </c>
      <c r="B15" s="245">
        <f t="shared" si="0"/>
        <v>3.3079492187500001</v>
      </c>
      <c r="C15" s="245">
        <f t="shared" si="1"/>
        <v>4.2000000000000002E-4</v>
      </c>
      <c r="D15"/>
      <c r="E15" s="246"/>
      <c r="F15" s="247"/>
      <c r="G15"/>
      <c r="H15"/>
      <c r="I15" s="35"/>
      <c r="J15" s="35"/>
      <c r="K15" s="35"/>
      <c r="L15" s="35"/>
      <c r="M15" s="35"/>
      <c r="N15" s="35"/>
    </row>
    <row r="16" spans="1:14">
      <c r="A16" s="222" t="s">
        <v>177</v>
      </c>
      <c r="B16" s="219">
        <f>SUM(B5:B15)</f>
        <v>7574.5889843750001</v>
      </c>
      <c r="C16" s="219">
        <f>SUM(C5:C15)</f>
        <v>400.88641700000005</v>
      </c>
      <c r="D16"/>
      <c r="E16"/>
      <c r="F16" s="6"/>
      <c r="G16"/>
      <c r="H16"/>
      <c r="I16" s="35"/>
      <c r="J16" s="35"/>
      <c r="K16" s="35"/>
      <c r="L16" s="35"/>
      <c r="M16" s="35"/>
      <c r="N16" s="35"/>
    </row>
    <row r="17" spans="1:14" ht="12" customHeight="1">
      <c r="A17" s="82" t="s">
        <v>456</v>
      </c>
      <c r="B17" s="339">
        <f>B16/1024</f>
        <v>7.397059555053711</v>
      </c>
      <c r="C17" s="220"/>
      <c r="D17"/>
      <c r="E17"/>
      <c r="F17" s="6"/>
      <c r="G17"/>
      <c r="H17"/>
      <c r="I17" s="35"/>
      <c r="J17" s="35"/>
      <c r="K17" s="35"/>
      <c r="L17" s="35"/>
      <c r="M17" s="35"/>
      <c r="N17" s="35"/>
    </row>
    <row r="18" spans="1:14">
      <c r="A18" s="212"/>
      <c r="B18" s="212"/>
      <c r="C18" s="212"/>
      <c r="D18"/>
      <c r="F18"/>
      <c r="G18"/>
      <c r="H18" s="35"/>
      <c r="I18" s="35"/>
      <c r="J18" s="35"/>
      <c r="K18" s="35"/>
      <c r="L18" s="35"/>
      <c r="M18" s="46"/>
      <c r="N18" s="46"/>
    </row>
    <row r="19" spans="1:14">
      <c r="A19" t="s">
        <v>79</v>
      </c>
      <c r="B19"/>
      <c r="C19"/>
      <c r="D19"/>
      <c r="F19"/>
      <c r="G19"/>
      <c r="H19" s="35"/>
      <c r="I19" s="53"/>
      <c r="J19" s="35"/>
      <c r="K19" s="35"/>
      <c r="L19" s="35"/>
      <c r="M19" s="46"/>
      <c r="N19" s="46"/>
    </row>
    <row r="20" spans="1:14">
      <c r="A20" s="321" t="s">
        <v>623</v>
      </c>
      <c r="B20" s="144" t="s">
        <v>104</v>
      </c>
      <c r="C20" s="137" t="s">
        <v>72</v>
      </c>
      <c r="D20" s="248" t="s">
        <v>205</v>
      </c>
      <c r="F20"/>
      <c r="G20"/>
      <c r="H20" s="35"/>
      <c r="I20" s="53"/>
      <c r="J20" s="35"/>
      <c r="K20" s="35"/>
      <c r="L20" s="35"/>
      <c r="M20"/>
      <c r="N20" s="46"/>
    </row>
    <row r="21" spans="1:14">
      <c r="A21" s="388" t="s">
        <v>145</v>
      </c>
      <c r="B21" s="388" t="s">
        <v>385</v>
      </c>
      <c r="C21" s="26">
        <f>C41+C42</f>
        <v>2219021.7999999998</v>
      </c>
      <c r="D21" s="29">
        <f>D41+D42</f>
        <v>93879337</v>
      </c>
      <c r="F21"/>
      <c r="G21"/>
      <c r="H21" s="35"/>
      <c r="I21" s="35"/>
      <c r="J21" s="35"/>
      <c r="K21" s="35"/>
      <c r="L21" s="35"/>
      <c r="M21" s="46"/>
      <c r="N21" s="46"/>
    </row>
    <row r="22" spans="1:14">
      <c r="A22" s="388" t="s">
        <v>73</v>
      </c>
      <c r="B22" s="388" t="s">
        <v>87</v>
      </c>
      <c r="C22" s="26">
        <f t="shared" ref="C22:D25" si="2">C37</f>
        <v>2718626.29</v>
      </c>
      <c r="D22" s="29">
        <f t="shared" si="2"/>
        <v>12425035</v>
      </c>
      <c r="F22"/>
      <c r="G22"/>
      <c r="H22" s="35"/>
      <c r="I22" s="53"/>
      <c r="J22" s="35"/>
      <c r="K22" s="35"/>
      <c r="L22" s="35"/>
      <c r="M22" s="46"/>
      <c r="N22" s="46"/>
    </row>
    <row r="23" spans="1:14">
      <c r="A23" s="388" t="s">
        <v>231</v>
      </c>
      <c r="B23" s="388" t="s">
        <v>87</v>
      </c>
      <c r="C23" s="26">
        <f t="shared" si="2"/>
        <v>6901.76</v>
      </c>
      <c r="D23" s="29">
        <f t="shared" si="2"/>
        <v>92637951</v>
      </c>
      <c r="F23"/>
      <c r="G23"/>
      <c r="H23" s="35"/>
      <c r="I23" s="53"/>
      <c r="J23" s="35"/>
      <c r="K23" s="35"/>
      <c r="L23" s="35"/>
      <c r="M23" s="46"/>
      <c r="N23" s="46"/>
    </row>
    <row r="24" spans="1:14">
      <c r="A24" s="388" t="s">
        <v>132</v>
      </c>
      <c r="B24" s="388" t="s">
        <v>87</v>
      </c>
      <c r="C24" s="26">
        <f t="shared" si="2"/>
        <v>528095.42000000004</v>
      </c>
      <c r="D24" s="29">
        <f t="shared" si="2"/>
        <v>53410611</v>
      </c>
      <c r="F24"/>
      <c r="G24"/>
      <c r="H24" s="35"/>
      <c r="I24" s="35"/>
      <c r="J24" s="35"/>
      <c r="K24" s="35"/>
      <c r="L24" s="35"/>
      <c r="M24" s="46"/>
      <c r="N24" s="46"/>
    </row>
    <row r="25" spans="1:14">
      <c r="A25" s="388" t="s">
        <v>133</v>
      </c>
      <c r="B25" s="388" t="s">
        <v>87</v>
      </c>
      <c r="C25" s="26">
        <f t="shared" si="2"/>
        <v>7257.73</v>
      </c>
      <c r="D25" s="29">
        <f t="shared" si="2"/>
        <v>519269</v>
      </c>
      <c r="F25"/>
      <c r="G25"/>
      <c r="H25" s="35"/>
      <c r="I25" s="53"/>
      <c r="J25" s="35"/>
      <c r="K25" s="35"/>
      <c r="L25" s="35"/>
      <c r="M25" s="46"/>
      <c r="N25" s="46"/>
    </row>
    <row r="26" spans="1:14">
      <c r="A26" s="388" t="s">
        <v>99</v>
      </c>
      <c r="B26" s="388" t="s">
        <v>87</v>
      </c>
      <c r="C26" s="26">
        <f>C43</f>
        <v>977079.98</v>
      </c>
      <c r="D26" s="29">
        <f>D43</f>
        <v>55673488</v>
      </c>
      <c r="F26"/>
      <c r="G26"/>
      <c r="H26" s="35"/>
      <c r="I26" s="53"/>
      <c r="J26" s="35"/>
      <c r="K26" s="35"/>
      <c r="L26" s="35"/>
      <c r="M26" s="46"/>
      <c r="N26" s="46"/>
    </row>
    <row r="27" spans="1:14">
      <c r="A27" s="388" t="s">
        <v>100</v>
      </c>
      <c r="B27" s="388" t="s">
        <v>87</v>
      </c>
      <c r="C27" s="26">
        <f>C44</f>
        <v>1187489.76</v>
      </c>
      <c r="D27" s="29">
        <f>D44</f>
        <v>68971917</v>
      </c>
      <c r="F27"/>
      <c r="G27"/>
      <c r="H27" s="35"/>
      <c r="I27" s="53"/>
      <c r="J27" s="35"/>
      <c r="K27" s="35"/>
      <c r="L27" s="35"/>
      <c r="M27" s="46"/>
      <c r="N27" s="46"/>
    </row>
    <row r="28" spans="1:14">
      <c r="A28" s="388" t="s">
        <v>101</v>
      </c>
      <c r="B28" s="388" t="s">
        <v>87</v>
      </c>
      <c r="C28" s="26">
        <f>C45+C46</f>
        <v>65423.92</v>
      </c>
      <c r="D28" s="29">
        <f>D45+D46</f>
        <v>20164506</v>
      </c>
      <c r="F28"/>
      <c r="G28"/>
      <c r="H28"/>
      <c r="I28"/>
      <c r="J28" s="35"/>
      <c r="K28" s="35"/>
      <c r="L28" s="35"/>
      <c r="M28" s="46"/>
      <c r="N28" s="46"/>
    </row>
    <row r="29" spans="1:14">
      <c r="A29" s="387" t="s">
        <v>106</v>
      </c>
      <c r="B29" s="388" t="s">
        <v>87</v>
      </c>
      <c r="C29" s="338">
        <f>C47</f>
        <v>630</v>
      </c>
      <c r="D29" s="33">
        <f>D47</f>
        <v>328000</v>
      </c>
      <c r="F29"/>
      <c r="G29"/>
      <c r="H29" s="35"/>
      <c r="I29" s="35"/>
      <c r="J29" s="35"/>
      <c r="K29" s="35"/>
      <c r="L29" s="35"/>
      <c r="M29" s="46"/>
      <c r="N29" s="46"/>
    </row>
    <row r="30" spans="1:14" ht="12.75" customHeight="1">
      <c r="A30" s="388" t="s">
        <v>169</v>
      </c>
      <c r="B30" s="388" t="s">
        <v>87</v>
      </c>
      <c r="C30" s="26">
        <f>C48+C49</f>
        <v>42465.120000000003</v>
      </c>
      <c r="D30" s="29">
        <f>D48+D49</f>
        <v>2875883</v>
      </c>
      <c r="F30"/>
      <c r="G30"/>
      <c r="H30" s="35"/>
      <c r="I30" s="35"/>
      <c r="J30" s="35"/>
      <c r="K30" s="35"/>
      <c r="L30" s="35"/>
      <c r="M30" s="46"/>
      <c r="N30" s="46"/>
    </row>
    <row r="31" spans="1:14">
      <c r="A31" s="387" t="s">
        <v>107</v>
      </c>
      <c r="B31" s="388" t="s">
        <v>87</v>
      </c>
      <c r="C31" s="338">
        <f>C50</f>
        <v>3387.34</v>
      </c>
      <c r="D31" s="33">
        <f>D50</f>
        <v>420</v>
      </c>
      <c r="F31"/>
      <c r="G31"/>
      <c r="H31"/>
      <c r="I31"/>
      <c r="J31"/>
      <c r="K31"/>
      <c r="L31"/>
      <c r="M31" s="46"/>
      <c r="N31" s="46"/>
    </row>
    <row r="32" spans="1:14">
      <c r="A32" s="387" t="s">
        <v>67</v>
      </c>
      <c r="B32" s="388" t="s">
        <v>88</v>
      </c>
      <c r="C32" s="338"/>
      <c r="D32" s="33"/>
      <c r="E32"/>
      <c r="F32"/>
      <c r="G32"/>
      <c r="H32"/>
      <c r="I32"/>
      <c r="J32"/>
      <c r="K32"/>
      <c r="L32"/>
      <c r="M32" s="46"/>
      <c r="N32" s="46"/>
    </row>
    <row r="33" spans="1:14" s="51" customFormat="1" ht="12" customHeight="1">
      <c r="A33" s="387" t="s">
        <v>177</v>
      </c>
      <c r="B33" s="333"/>
      <c r="C33" s="26">
        <f>SUM(C21:C32)</f>
        <v>7756379.1200000001</v>
      </c>
      <c r="D33" s="29">
        <f>SUM(D21:D32)</f>
        <v>400886417</v>
      </c>
      <c r="E33"/>
      <c r="F33"/>
      <c r="G33"/>
      <c r="H33"/>
      <c r="I33"/>
      <c r="J33"/>
      <c r="K33"/>
      <c r="L33"/>
    </row>
    <row r="34" spans="1:14" s="51" customFormat="1">
      <c r="A34"/>
      <c r="B34"/>
      <c r="C34" s="47"/>
      <c r="D34" s="11"/>
      <c r="E34"/>
      <c r="F34"/>
      <c r="G34"/>
      <c r="H34"/>
      <c r="I34"/>
      <c r="J34" s="239"/>
      <c r="K34" s="239"/>
      <c r="L34" s="239"/>
    </row>
    <row r="35" spans="1:14" s="32" customFormat="1">
      <c r="A35" t="s">
        <v>64</v>
      </c>
      <c r="B35" t="s">
        <v>386</v>
      </c>
      <c r="C35" t="s">
        <v>388</v>
      </c>
      <c r="D35" s="6"/>
      <c r="E35"/>
      <c r="F35"/>
      <c r="G35"/>
      <c r="H35"/>
      <c r="I35"/>
      <c r="J35" s="239"/>
      <c r="K35" s="239"/>
      <c r="L35" s="239"/>
    </row>
    <row r="36" spans="1:14" s="32" customFormat="1">
      <c r="A36" s="321" t="s">
        <v>212</v>
      </c>
      <c r="B36" s="137" t="s">
        <v>71</v>
      </c>
      <c r="C36" s="137" t="s">
        <v>72</v>
      </c>
      <c r="D36" s="248" t="s">
        <v>205</v>
      </c>
      <c r="E36"/>
      <c r="F36"/>
      <c r="G36"/>
      <c r="H36"/>
      <c r="I36"/>
      <c r="J36" s="239"/>
      <c r="K36" s="239"/>
      <c r="L36" s="239"/>
    </row>
    <row r="37" spans="1:14" s="32" customFormat="1">
      <c r="A37" s="2" t="s">
        <v>73</v>
      </c>
      <c r="B37" s="2" t="s">
        <v>500</v>
      </c>
      <c r="C37" s="436">
        <v>2718626.29</v>
      </c>
      <c r="D37" s="437">
        <v>12425035</v>
      </c>
      <c r="E37"/>
      <c r="F37"/>
      <c r="G37"/>
      <c r="H37"/>
      <c r="I37"/>
      <c r="J37" s="239"/>
      <c r="K37" s="239"/>
      <c r="L37" s="239"/>
    </row>
    <row r="38" spans="1:14" s="32" customFormat="1">
      <c r="A38" s="495" t="s">
        <v>605</v>
      </c>
      <c r="B38" s="2" t="s">
        <v>500</v>
      </c>
      <c r="C38" s="436">
        <f>(6.98-0.24)*1024</f>
        <v>6901.76</v>
      </c>
      <c r="D38" s="437">
        <f>95704005-3066054</f>
        <v>92637951</v>
      </c>
      <c r="E38"/>
      <c r="F38"/>
      <c r="G38"/>
      <c r="H38"/>
      <c r="I38"/>
      <c r="J38" s="239"/>
      <c r="K38" s="239"/>
      <c r="L38" s="239"/>
    </row>
    <row r="39" spans="1:14" s="32" customFormat="1">
      <c r="A39" s="2" t="s">
        <v>132</v>
      </c>
      <c r="B39" s="2" t="s">
        <v>500</v>
      </c>
      <c r="C39" s="436">
        <v>528095.42000000004</v>
      </c>
      <c r="D39" s="437">
        <v>53410611</v>
      </c>
      <c r="E39"/>
      <c r="F39"/>
      <c r="G39"/>
      <c r="H39"/>
      <c r="I39"/>
      <c r="J39" s="239"/>
      <c r="K39" s="239"/>
      <c r="L39" s="239"/>
    </row>
    <row r="40" spans="1:14" s="32" customFormat="1">
      <c r="A40" s="2" t="s">
        <v>133</v>
      </c>
      <c r="B40" s="2" t="s">
        <v>500</v>
      </c>
      <c r="C40" s="436">
        <v>7257.73</v>
      </c>
      <c r="D40" s="437">
        <v>519269</v>
      </c>
      <c r="E40"/>
      <c r="F40"/>
      <c r="G40"/>
      <c r="H40"/>
      <c r="I40"/>
      <c r="J40" s="239"/>
      <c r="K40" s="239"/>
      <c r="L40" s="239"/>
    </row>
    <row r="41" spans="1:14" s="32" customFormat="1">
      <c r="A41" s="2" t="s">
        <v>609</v>
      </c>
      <c r="B41" s="2" t="s">
        <v>500</v>
      </c>
      <c r="C41" s="436">
        <v>1527924.4</v>
      </c>
      <c r="D41" s="437">
        <v>73228344</v>
      </c>
      <c r="E41"/>
      <c r="F41"/>
      <c r="G41"/>
      <c r="H41"/>
      <c r="I41"/>
      <c r="J41" s="239"/>
      <c r="K41" s="239"/>
      <c r="L41" s="239"/>
    </row>
    <row r="42" spans="1:14" s="32" customFormat="1">
      <c r="A42" s="2" t="s">
        <v>610</v>
      </c>
      <c r="B42" s="2" t="s">
        <v>500</v>
      </c>
      <c r="C42" s="436">
        <v>691097.4</v>
      </c>
      <c r="D42" s="437">
        <v>20650993</v>
      </c>
      <c r="E42"/>
      <c r="F42"/>
      <c r="G42"/>
      <c r="H42"/>
      <c r="I42"/>
      <c r="J42" s="239"/>
      <c r="K42" s="239"/>
      <c r="L42" s="239"/>
    </row>
    <row r="43" spans="1:14" s="32" customFormat="1">
      <c r="A43" s="2" t="s">
        <v>99</v>
      </c>
      <c r="B43" s="2" t="s">
        <v>500</v>
      </c>
      <c r="C43" s="436">
        <v>977079.98</v>
      </c>
      <c r="D43" s="437">
        <v>55673488</v>
      </c>
      <c r="E43"/>
      <c r="F43"/>
      <c r="G43"/>
      <c r="H43"/>
      <c r="I43"/>
      <c r="J43"/>
      <c r="K43"/>
      <c r="L43"/>
    </row>
    <row r="44" spans="1:14" s="32" customFormat="1">
      <c r="A44" s="2" t="s">
        <v>100</v>
      </c>
      <c r="B44" s="2" t="s">
        <v>500</v>
      </c>
      <c r="C44" s="436">
        <v>1187489.76</v>
      </c>
      <c r="D44" s="437">
        <v>68971917</v>
      </c>
      <c r="E44"/>
      <c r="F44"/>
      <c r="G44"/>
      <c r="H44"/>
      <c r="I44"/>
      <c r="J44"/>
      <c r="K44"/>
      <c r="L44"/>
    </row>
    <row r="45" spans="1:14" s="32" customFormat="1">
      <c r="A45" s="15" t="s">
        <v>101</v>
      </c>
      <c r="B45" s="15" t="s">
        <v>500</v>
      </c>
      <c r="C45" s="438">
        <v>63521.34</v>
      </c>
      <c r="D45" s="439">
        <v>19631867</v>
      </c>
      <c r="E45"/>
      <c r="F45"/>
      <c r="G45"/>
      <c r="H45"/>
      <c r="I45" s="14"/>
      <c r="J45"/>
      <c r="K45"/>
      <c r="L45"/>
    </row>
    <row r="46" spans="1:14" s="32" customFormat="1">
      <c r="A46" s="2" t="s">
        <v>168</v>
      </c>
      <c r="B46" s="2" t="s">
        <v>500</v>
      </c>
      <c r="C46" s="436">
        <v>1902.58</v>
      </c>
      <c r="D46" s="437">
        <v>532639</v>
      </c>
      <c r="E46"/>
      <c r="F46"/>
      <c r="G46"/>
      <c r="H46"/>
      <c r="I46" s="14"/>
      <c r="J46"/>
      <c r="K46"/>
      <c r="L46"/>
    </row>
    <row r="47" spans="1:14" s="32" customFormat="1">
      <c r="A47" s="65" t="s">
        <v>655</v>
      </c>
      <c r="B47" s="2" t="s">
        <v>500</v>
      </c>
      <c r="C47" s="436">
        <v>630</v>
      </c>
      <c r="D47" s="437">
        <v>328000</v>
      </c>
      <c r="E47" s="5"/>
      <c r="F47"/>
      <c r="G47"/>
      <c r="H47"/>
      <c r="I47"/>
      <c r="J47"/>
      <c r="K47"/>
      <c r="L47"/>
    </row>
    <row r="48" spans="1:14" s="32" customFormat="1">
      <c r="A48" s="2" t="s">
        <v>169</v>
      </c>
      <c r="B48" s="2" t="s">
        <v>500</v>
      </c>
      <c r="C48" s="436">
        <v>36849.79</v>
      </c>
      <c r="D48" s="437">
        <v>2543900</v>
      </c>
      <c r="E48" s="47"/>
      <c r="F48" s="47"/>
      <c r="G48" s="5"/>
      <c r="H48"/>
      <c r="I48"/>
      <c r="J48"/>
      <c r="K48"/>
      <c r="L48"/>
      <c r="M48"/>
      <c r="N48"/>
    </row>
    <row r="49" spans="1:14" s="32" customFormat="1">
      <c r="A49" s="2" t="s">
        <v>458</v>
      </c>
      <c r="B49" s="2" t="s">
        <v>500</v>
      </c>
      <c r="C49" s="436">
        <v>5615.33</v>
      </c>
      <c r="D49" s="437">
        <v>331983</v>
      </c>
      <c r="E49"/>
      <c r="F49" s="6"/>
      <c r="G49"/>
      <c r="H49"/>
      <c r="I49"/>
      <c r="J49"/>
      <c r="K49"/>
      <c r="L49"/>
      <c r="M49"/>
      <c r="N49"/>
    </row>
    <row r="50" spans="1:14" s="32" customFormat="1">
      <c r="A50" s="2" t="s">
        <v>107</v>
      </c>
      <c r="B50" s="2" t="s">
        <v>500</v>
      </c>
      <c r="C50" s="436">
        <v>3387.34</v>
      </c>
      <c r="D50" s="437">
        <v>420</v>
      </c>
      <c r="E50" s="4"/>
      <c r="F50" s="6"/>
      <c r="G50"/>
      <c r="H50"/>
      <c r="I50"/>
      <c r="J50"/>
      <c r="K50"/>
      <c r="L50"/>
      <c r="M50"/>
      <c r="N50"/>
    </row>
    <row r="51" spans="1:14">
      <c r="A51" s="421" t="s">
        <v>177</v>
      </c>
      <c r="B51" s="421"/>
      <c r="C51" s="3">
        <f>SUM(C37:C50)</f>
        <v>7756379.1200000001</v>
      </c>
      <c r="D51" s="9">
        <f>SUM(D37:D50)</f>
        <v>400886417</v>
      </c>
      <c r="L51"/>
      <c r="M51"/>
      <c r="N51"/>
    </row>
    <row r="53" spans="1:14">
      <c r="A53" s="42" t="s">
        <v>656</v>
      </c>
    </row>
    <row r="54" spans="1:14">
      <c r="A54" s="42" t="s">
        <v>657</v>
      </c>
    </row>
    <row r="55" spans="1:14">
      <c r="A55" s="42" t="s">
        <v>658</v>
      </c>
    </row>
  </sheetData>
  <sortState ref="A29:F30">
    <sortCondition ref="A29:A30"/>
  </sortState>
  <mergeCells count="1">
    <mergeCell ref="A1:G1"/>
  </mergeCells>
  <phoneticPr fontId="2" type="noConversion"/>
  <printOptions horizontalCentered="1"/>
  <pageMargins left="0.75" right="0.75" top="1" bottom="1" header="0.5" footer="0.5"/>
  <pageSetup scale="75" orientation="landscape" horizontalDpi="4294967292" verticalDpi="4294967292" r:id="rId1"/>
  <headerFooter alignWithMargins="0">
    <oddHeader>&amp;R&amp;F
&amp;A</oddHeader>
    <oddFooter>&amp;RFebruary 2013</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14</vt:i4>
      </vt:variant>
    </vt:vector>
  </HeadingPairs>
  <TitlesOfParts>
    <vt:vector size="43" baseType="lpstr">
      <vt:lpstr>Cover</vt:lpstr>
      <vt:lpstr>Preface</vt:lpstr>
      <vt:lpstr>Introduction</vt:lpstr>
      <vt:lpstr>EOSDIS_Summary</vt:lpstr>
      <vt:lpstr>LANCE_Summary</vt:lpstr>
      <vt:lpstr>Notes</vt:lpstr>
      <vt:lpstr>Ingest</vt:lpstr>
      <vt:lpstr>Archive</vt:lpstr>
      <vt:lpstr>Total Archive Size</vt:lpstr>
      <vt:lpstr>Distribution</vt:lpstr>
      <vt:lpstr>NRT</vt:lpstr>
      <vt:lpstr>Top 20 Countries - Dist</vt:lpstr>
      <vt:lpstr>Unique Product Counts</vt:lpstr>
      <vt:lpstr>Top 10 Products - Dist</vt:lpstr>
      <vt:lpstr>Data Users</vt:lpstr>
      <vt:lpstr>Foreign Distribution</vt:lpstr>
      <vt:lpstr>Web Visits-Visitors</vt:lpstr>
      <vt:lpstr>Web Repeat Visitors</vt:lpstr>
      <vt:lpstr>Web Activity by Domain</vt:lpstr>
      <vt:lpstr>Web Activity by Country</vt:lpstr>
      <vt:lpstr>LANCE_WebMetrics</vt:lpstr>
      <vt:lpstr>Total Users</vt:lpstr>
      <vt:lpstr>Product Distribution Trend</vt:lpstr>
      <vt:lpstr>Volume Distribution Trend</vt:lpstr>
      <vt:lpstr>Top 10 Product Trend</vt:lpstr>
      <vt:lpstr>US - Foreign Trend</vt:lpstr>
      <vt:lpstr>Public - Science User Trend</vt:lpstr>
      <vt:lpstr>Web Trends</vt:lpstr>
      <vt:lpstr>Definitions</vt:lpstr>
      <vt:lpstr>Archive!Print_Area</vt:lpstr>
      <vt:lpstr>Cover!Print_Area</vt:lpstr>
      <vt:lpstr>Definitions!Print_Area</vt:lpstr>
      <vt:lpstr>EOSDIS_Summary!Print_Area</vt:lpstr>
      <vt:lpstr>Ingest!Print_Area</vt:lpstr>
      <vt:lpstr>Introduction!Print_Area</vt:lpstr>
      <vt:lpstr>Preface!Print_Area</vt:lpstr>
      <vt:lpstr>'Product Distribution Trend'!Print_Area</vt:lpstr>
      <vt:lpstr>'Public - Science User Trend'!Print_Area</vt:lpstr>
      <vt:lpstr>'Top 20 Countries - Dist'!Print_Area</vt:lpstr>
      <vt:lpstr>'Total Archive Size'!Print_Area</vt:lpstr>
      <vt:lpstr>'Total Users'!Print_Area</vt:lpstr>
      <vt:lpstr>'Web Repeat Visitors'!Print_Area</vt:lpstr>
      <vt:lpstr>'Web Trends'!Print_Area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Hyo-Duck Chang</dc:creator>
  <cp:lastModifiedBy>hchang</cp:lastModifiedBy>
  <cp:lastPrinted>2013-02-07T15:33:46Z</cp:lastPrinted>
  <dcterms:created xsi:type="dcterms:W3CDTF">2009-01-06T14:55:46Z</dcterms:created>
  <dcterms:modified xsi:type="dcterms:W3CDTF">2013-04-16T19:55:52Z</dcterms:modified>
</cp:coreProperties>
</file>